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8320" windowHeight="6330"/>
  </bookViews>
  <sheets>
    <sheet name="норм" sheetId="1" r:id="rId1"/>
    <sheet name="С5 010618" sheetId="8" r:id="rId2"/>
    <sheet name="баланс0106" sheetId="9" r:id="rId3"/>
  </sheets>
  <definedNames>
    <definedName name="_xlnm._FilterDatabase" localSheetId="1" hidden="1">'С5 010618'!$A$1:$L$316</definedName>
  </definedNames>
  <calcPr calcId="145621"/>
</workbook>
</file>

<file path=xl/calcChain.xml><?xml version="1.0" encoding="utf-8"?>
<calcChain xmlns="http://schemas.openxmlformats.org/spreadsheetml/2006/main">
  <c r="AY9" i="1" l="1"/>
  <c r="AR9" i="1" l="1"/>
  <c r="L289" i="8" l="1"/>
  <c r="L288" i="8"/>
  <c r="L287" i="8"/>
  <c r="L286" i="8"/>
  <c r="L285" i="8"/>
  <c r="L284" i="8"/>
  <c r="L283" i="8"/>
  <c r="L282" i="8"/>
  <c r="L281" i="8"/>
  <c r="L280" i="8"/>
  <c r="L279" i="8"/>
  <c r="L273" i="8"/>
  <c r="L269" i="8"/>
  <c r="L267" i="8"/>
  <c r="L266" i="8"/>
  <c r="L265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06" i="8"/>
  <c r="L205" i="8"/>
  <c r="L202" i="8"/>
  <c r="L201" i="8"/>
  <c r="L200" i="8"/>
  <c r="L197" i="8"/>
  <c r="L196" i="8"/>
  <c r="L195" i="8"/>
  <c r="L191" i="8"/>
  <c r="L190" i="8"/>
  <c r="L189" i="8"/>
  <c r="L188" i="8"/>
  <c r="L185" i="8"/>
  <c r="L184" i="8"/>
  <c r="L183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1" i="8"/>
  <c r="L150" i="8"/>
  <c r="L149" i="8"/>
  <c r="L148" i="8"/>
  <c r="L147" i="8"/>
  <c r="L146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4" i="8"/>
  <c r="L123" i="8"/>
  <c r="L122" i="8"/>
  <c r="L121" i="8"/>
  <c r="L120" i="8"/>
  <c r="L119" i="8"/>
  <c r="L118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7" i="8"/>
  <c r="L96" i="8"/>
  <c r="L95" i="8"/>
  <c r="L93" i="8"/>
  <c r="L91" i="8"/>
  <c r="L90" i="8"/>
  <c r="L89" i="8"/>
  <c r="L88" i="8"/>
  <c r="L87" i="8"/>
  <c r="L86" i="8"/>
  <c r="L85" i="8"/>
  <c r="L81" i="8"/>
  <c r="L80" i="8"/>
  <c r="L76" i="8"/>
  <c r="L75" i="8"/>
  <c r="L74" i="8"/>
  <c r="L73" i="8"/>
  <c r="L72" i="8"/>
  <c r="L68" i="8"/>
  <c r="L67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39" i="8"/>
  <c r="L31" i="8"/>
  <c r="L30" i="8"/>
  <c r="L29" i="8"/>
  <c r="L25" i="8"/>
  <c r="L22" i="8"/>
  <c r="L21" i="8"/>
  <c r="L20" i="8"/>
  <c r="L19" i="8"/>
  <c r="L18" i="8"/>
  <c r="L17" i="8"/>
  <c r="L16" i="8"/>
  <c r="L15" i="8"/>
  <c r="L14" i="8"/>
  <c r="L9" i="8"/>
  <c r="L8" i="8"/>
  <c r="L3" i="8"/>
  <c r="L4" i="8"/>
  <c r="L5" i="8"/>
  <c r="L6" i="8"/>
  <c r="L7" i="8"/>
  <c r="L10" i="8"/>
  <c r="L11" i="8"/>
  <c r="L12" i="8"/>
  <c r="L13" i="8"/>
  <c r="L23" i="8"/>
  <c r="L24" i="8"/>
  <c r="L26" i="8"/>
  <c r="L27" i="8"/>
  <c r="L28" i="8"/>
  <c r="L32" i="8"/>
  <c r="L33" i="8"/>
  <c r="L34" i="8"/>
  <c r="L35" i="8"/>
  <c r="L36" i="8"/>
  <c r="L37" i="8"/>
  <c r="L38" i="8"/>
  <c r="L40" i="8"/>
  <c r="L41" i="8"/>
  <c r="L42" i="8"/>
  <c r="L43" i="8"/>
  <c r="L44" i="8"/>
  <c r="L45" i="8"/>
  <c r="L46" i="8"/>
  <c r="L63" i="8"/>
  <c r="L64" i="8"/>
  <c r="L65" i="8"/>
  <c r="L66" i="8"/>
  <c r="L69" i="8"/>
  <c r="L70" i="8"/>
  <c r="L71" i="8"/>
  <c r="L77" i="8"/>
  <c r="L78" i="8"/>
  <c r="L79" i="8"/>
  <c r="L82" i="8"/>
  <c r="L83" i="8"/>
  <c r="L84" i="8"/>
  <c r="L92" i="8"/>
  <c r="L94" i="8"/>
  <c r="L98" i="8"/>
  <c r="L117" i="8"/>
  <c r="L125" i="8"/>
  <c r="L126" i="8"/>
  <c r="L144" i="8"/>
  <c r="L145" i="8"/>
  <c r="L152" i="8"/>
  <c r="L153" i="8"/>
  <c r="L166" i="8"/>
  <c r="L167" i="8"/>
  <c r="L168" i="8"/>
  <c r="L182" i="8"/>
  <c r="L186" i="8"/>
  <c r="L187" i="8"/>
  <c r="L192" i="8"/>
  <c r="L193" i="8"/>
  <c r="L194" i="8"/>
  <c r="L198" i="8"/>
  <c r="L199" i="8"/>
  <c r="L203" i="8"/>
  <c r="L204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63" i="8"/>
  <c r="L264" i="8"/>
  <c r="L268" i="8"/>
  <c r="L270" i="8"/>
  <c r="L271" i="8"/>
  <c r="L272" i="8"/>
  <c r="L274" i="8"/>
  <c r="L275" i="8"/>
  <c r="L276" i="8"/>
  <c r="L277" i="8"/>
  <c r="L278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2" i="8"/>
  <c r="L317" i="8" l="1"/>
  <c r="AH9" i="1" l="1"/>
  <c r="AG9" i="1"/>
  <c r="AF9" i="1"/>
  <c r="K317" i="8"/>
  <c r="AD9" i="1" l="1"/>
  <c r="AC9" i="1"/>
  <c r="Y9" i="1" l="1"/>
  <c r="P9" i="1"/>
  <c r="O9" i="1"/>
  <c r="N9" i="1"/>
  <c r="M9" i="1"/>
  <c r="I9" i="1"/>
  <c r="AE9" i="1"/>
  <c r="AZ9" i="1"/>
  <c r="H9" i="1" l="1"/>
  <c r="W9" i="1"/>
  <c r="F9" i="1" s="1"/>
  <c r="D9" i="1" l="1"/>
  <c r="C9" i="1" l="1"/>
</calcChain>
</file>

<file path=xl/sharedStrings.xml><?xml version="1.0" encoding="utf-8"?>
<sst xmlns="http://schemas.openxmlformats.org/spreadsheetml/2006/main" count="750" uniqueCount="284">
  <si>
    <t>Таблиця</t>
  </si>
  <si>
    <t>(тис. грн)</t>
  </si>
  <si>
    <t>N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</si>
  <si>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</si>
  <si>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</si>
  <si>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</si>
  <si>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 &gt; 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</si>
  <si>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</si>
  <si>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</si>
  <si>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</si>
  <si>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</si>
  <si>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</si>
  <si>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</si>
  <si>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</si>
  <si>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</si>
  <si>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</si>
  <si>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</si>
  <si>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</si>
  <si>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</si>
  <si>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</si>
  <si>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 &gt; 0</t>
  </si>
  <si>
    <t>розрахунковий прибуток поточного року (Рпр/п)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</si>
  <si>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</si>
  <si>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</si>
  <si>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</si>
  <si>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</si>
  <si>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</si>
  <si>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</si>
  <si>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коригування основного капіталу згідно з розпорядчими актами Національного банку України</t>
  </si>
  <si>
    <t>до відома</t>
  </si>
  <si>
    <t>результати звітного року, що очікують затвердження (504АП)</t>
  </si>
  <si>
    <t>результат (прибуток/ 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</si>
  <si>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</si>
  <si>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</si>
  <si>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</si>
  <si>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</si>
  <si>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(Нд/3)</t>
  </si>
  <si>
    <t>нараховані доходи, строк сплати яких згідно з договором минув (крім нарахованих доходів за активами, уключеними до показника В) (Пнд)</t>
  </si>
  <si>
    <t>фактично сформована сума резерву за нарахованими доходами Нд/3 та Пнд (Рпс)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</si>
  <si>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</si>
  <si>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</si>
  <si>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</si>
  <si>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</si>
  <si>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</si>
  <si>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</si>
  <si>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</si>
  <si>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</si>
  <si>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</si>
  <si>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</si>
  <si>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 менше 10 %)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</si>
  <si>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</si>
  <si>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</si>
  <si>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</si>
  <si>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</si>
  <si>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з коефіцієнтом ризику 0 %, сума</t>
  </si>
  <si>
    <t>з коефіцієнтом ризику 10 %, сума</t>
  </si>
  <si>
    <t>з коефіцієнтом ризику 20 %, сума</t>
  </si>
  <si>
    <t>з коефіцієнтом ризику 35 %, сума</t>
  </si>
  <si>
    <t>з коефіцієнтом ризику 50 %, сума</t>
  </si>
  <si>
    <t>з коефіцієнтом ризику 100 %, сума</t>
  </si>
  <si>
    <t>Додаток 5 до постанови Правління Національного банку України 15 лютого 2018 року N 11</t>
  </si>
  <si>
    <t>субордино-ваний борг, що враховується до капіталу (СК)</t>
  </si>
  <si>
    <t>результат (прибуток/збиток) поточного року (5999)</t>
  </si>
  <si>
    <t>ПАТ "Банк Інвестицій та заощаджень"</t>
  </si>
  <si>
    <t>Файл</t>
  </si>
  <si>
    <t>012314.TXT    0</t>
  </si>
  <si>
    <t>Банки</t>
  </si>
  <si>
    <t>Баланс</t>
  </si>
  <si>
    <t>(банк в цiлому)</t>
  </si>
  <si>
    <t>(з да</t>
  </si>
  <si>
    <t>них 01 файлу)</t>
  </si>
  <si>
    <t>Фо</t>
  </si>
  <si>
    <t>рма N1D.31</t>
  </si>
  <si>
    <t>380281 Банк ў</t>
  </si>
  <si>
    <t>нвестицўй,заощад</t>
  </si>
  <si>
    <t>жень</t>
  </si>
  <si>
    <t>(коп.та сота</t>
  </si>
  <si>
    <t>частка од.валют)</t>
  </si>
  <si>
    <t>Резиденти</t>
  </si>
  <si>
    <t>Нерезиденти</t>
  </si>
  <si>
    <t>рахунки       │</t>
  </si>
  <si>
    <t>А</t>
  </si>
  <si>
    <t>Усьо</t>
  </si>
  <si>
    <t>го по 100 групi</t>
  </si>
  <si>
    <t>го по 10 роздiлу</t>
  </si>
  <si>
    <t>го по 110 групi</t>
  </si>
  <si>
    <t>го по 11 роздiлу</t>
  </si>
  <si>
    <t>го по 120 групi</t>
  </si>
  <si>
    <t>го по 12 роздiлу</t>
  </si>
  <si>
    <t>П</t>
  </si>
  <si>
    <t>го по 141 групi</t>
  </si>
  <si>
    <t>го по 14 роздiлу</t>
  </si>
  <si>
    <t>го по 150 групi</t>
  </si>
  <si>
    <t>го по 152 групi</t>
  </si>
  <si>
    <t>го по 15 роздiлу</t>
  </si>
  <si>
    <t>го по 181 групi</t>
  </si>
  <si>
    <t>го по 189 групi</t>
  </si>
  <si>
    <t>го по 18 роздiлу</t>
  </si>
  <si>
    <t>го по 1   класу</t>
  </si>
  <si>
    <t>го по 206 групi</t>
  </si>
  <si>
    <t>го по 207 групi</t>
  </si>
  <si>
    <t>го по 208 групi</t>
  </si>
  <si>
    <t>го по 20 роздiлу</t>
  </si>
  <si>
    <t>го по 220 групi</t>
  </si>
  <si>
    <t>го по 223 групi</t>
  </si>
  <si>
    <t>го по 22 роздiлу</t>
  </si>
  <si>
    <t>го по 260 групi</t>
  </si>
  <si>
    <t>го по 262 групi</t>
  </si>
  <si>
    <t>го по 26 роздiлу</t>
  </si>
  <si>
    <t>го по 280 групi</t>
  </si>
  <si>
    <t>го по 28 роздiлу</t>
  </si>
  <si>
    <t>го по 292 групi</t>
  </si>
  <si>
    <t>го по 29 роздiлу</t>
  </si>
  <si>
    <t>го по 2   класу</t>
  </si>
  <si>
    <t>го по 304 групi</t>
  </si>
  <si>
    <t>го по 30 роздiлу</t>
  </si>
  <si>
    <t>го по 310 групi</t>
  </si>
  <si>
    <t>го по 31 роздiлу</t>
  </si>
  <si>
    <t>го по 340 групi</t>
  </si>
  <si>
    <t>го по 34 роздiлу</t>
  </si>
  <si>
    <t>го по 350 групi</t>
  </si>
  <si>
    <t>го по 351 групi</t>
  </si>
  <si>
    <t>го по 352 групi</t>
  </si>
  <si>
    <t>го по 354 групi</t>
  </si>
  <si>
    <t>го по 355 групi</t>
  </si>
  <si>
    <t>го по 357 групi</t>
  </si>
  <si>
    <t>го по 359 групi</t>
  </si>
  <si>
    <t>го по 35 роздiлу</t>
  </si>
  <si>
    <t>го по 373 групi</t>
  </si>
  <si>
    <t>го по 37 роздiлу</t>
  </si>
  <si>
    <t>го по 380 групi</t>
  </si>
  <si>
    <t>го по 38 роздiлу</t>
  </si>
  <si>
    <t>го по 3   класу</t>
  </si>
  <si>
    <t>го по 430 групi</t>
  </si>
  <si>
    <t>го по 431 групi</t>
  </si>
  <si>
    <t>го по 43 роздiлу</t>
  </si>
  <si>
    <t>го по 440 групi</t>
  </si>
  <si>
    <t>го по 441 групi</t>
  </si>
  <si>
    <t>го по 443 групi</t>
  </si>
  <si>
    <t>го по 44 роздiлу</t>
  </si>
  <si>
    <t>го по 450 групi</t>
  </si>
  <si>
    <t>го по 453 групi</t>
  </si>
  <si>
    <t>го по 45 роздiлу</t>
  </si>
  <si>
    <t>го по 4   класу</t>
  </si>
  <si>
    <t>Акти</t>
  </si>
  <si>
    <t>ви - усього</t>
  </si>
  <si>
    <t>го по 261 групi</t>
  </si>
  <si>
    <t>го по 263 групi</t>
  </si>
  <si>
    <t>го по 265 групi</t>
  </si>
  <si>
    <t>го по 290 групi</t>
  </si>
  <si>
    <t>го по 332 групi</t>
  </si>
  <si>
    <t>го по 335 групi</t>
  </si>
  <si>
    <t>го по 33 роздiлу</t>
  </si>
  <si>
    <t>го по 360 групi</t>
  </si>
  <si>
    <t>го по 361 групi</t>
  </si>
  <si>
    <t>го по 362 групi</t>
  </si>
  <si>
    <t>го по 364 групi</t>
  </si>
  <si>
    <t>го по 365 групi</t>
  </si>
  <si>
    <t>го по 367 групi</t>
  </si>
  <si>
    <t>го по 369 групi</t>
  </si>
  <si>
    <t>го по 36 роздiлу</t>
  </si>
  <si>
    <t>го по 372 групi</t>
  </si>
  <si>
    <t>Зобо</t>
  </si>
  <si>
    <t>в'язання -усього</t>
  </si>
  <si>
    <t>го по 500 групi</t>
  </si>
  <si>
    <t>го по 502 групi</t>
  </si>
  <si>
    <t>го по 503 групi</t>
  </si>
  <si>
    <t>го по 50 роздiлу</t>
  </si>
  <si>
    <t>го по 510 групi</t>
  </si>
  <si>
    <t>го по 51 роздiлу</t>
  </si>
  <si>
    <t>го по 599 групi</t>
  </si>
  <si>
    <t>го по 59 роздiлу</t>
  </si>
  <si>
    <t>Капi</t>
  </si>
  <si>
    <t>тал-усього</t>
  </si>
  <si>
    <t>Паси</t>
  </si>
  <si>
    <t>го по 601 групi</t>
  </si>
  <si>
    <t>го по 602 групi</t>
  </si>
  <si>
    <t>го по 605 групi</t>
  </si>
  <si>
    <t>го по 60 роздiлу</t>
  </si>
  <si>
    <t>го по 612 групi</t>
  </si>
  <si>
    <t>го по 61 роздiлу</t>
  </si>
  <si>
    <t>го по 620 групi</t>
  </si>
  <si>
    <t>го по 621 групi</t>
  </si>
  <si>
    <t>го по 62 роздiлу</t>
  </si>
  <si>
    <t>го по 639 групi</t>
  </si>
  <si>
    <t>го по 63 роздiлу</t>
  </si>
  <si>
    <t>го по 649 групi</t>
  </si>
  <si>
    <t>го по 64 роздiлу</t>
  </si>
  <si>
    <t>го по 650 групi</t>
  </si>
  <si>
    <t>го по 651 групi</t>
  </si>
  <si>
    <t>го по 65 роздiлу</t>
  </si>
  <si>
    <t>го по 671 групi</t>
  </si>
  <si>
    <t>го по 67 роздiлу</t>
  </si>
  <si>
    <t>Дохо</t>
  </si>
  <si>
    <t>ди - усього</t>
  </si>
  <si>
    <t>го по 701 групi</t>
  </si>
  <si>
    <t>го по 702 групi</t>
  </si>
  <si>
    <t>го по 704 групi</t>
  </si>
  <si>
    <t>го по 707 групi</t>
  </si>
  <si>
    <t>го по 70 роздiлу</t>
  </si>
  <si>
    <t>го по 712 групi</t>
  </si>
  <si>
    <t>го по 71 роздiлу</t>
  </si>
  <si>
    <t>го по 730 групi</t>
  </si>
  <si>
    <t>го по 739 групi</t>
  </si>
  <si>
    <t>го по 73 роздiлу</t>
  </si>
  <si>
    <t>го по 740 групi</t>
  </si>
  <si>
    <t>го по 741 групi</t>
  </si>
  <si>
    <t>го по 742 групi</t>
  </si>
  <si>
    <t>го по 743 групi</t>
  </si>
  <si>
    <t>го по 745 групi</t>
  </si>
  <si>
    <t>го по 749 групi</t>
  </si>
  <si>
    <t>го по 74 роздiлу</t>
  </si>
  <si>
    <t>го по 750 групi</t>
  </si>
  <si>
    <t>го по 75 роздiлу</t>
  </si>
  <si>
    <t>го по 770 групi</t>
  </si>
  <si>
    <t>го по 77 роздiлу</t>
  </si>
  <si>
    <t>Витр</t>
  </si>
  <si>
    <t>ати - усього</t>
  </si>
  <si>
    <t>Резу</t>
  </si>
  <si>
    <t>льт. поточн.року</t>
  </si>
  <si>
    <t>го по 900 групi</t>
  </si>
  <si>
    <t>го по 90 роздiлу</t>
  </si>
  <si>
    <t>го по 912 групi</t>
  </si>
  <si>
    <t>го по 91 роздiлу</t>
  </si>
  <si>
    <t>го по 920 групi</t>
  </si>
  <si>
    <t>го по 92 роздiлу</t>
  </si>
  <si>
    <t>го по 950 групi</t>
  </si>
  <si>
    <t>го по 952 групi</t>
  </si>
  <si>
    <t>го по 95 роздiлу</t>
  </si>
  <si>
    <t>го по 961 групi</t>
  </si>
  <si>
    <t>го по 96 роздiлу</t>
  </si>
  <si>
    <t>го по 978 групi</t>
  </si>
  <si>
    <t>го по 97 роздiлу</t>
  </si>
  <si>
    <t>го по 980 групi</t>
  </si>
  <si>
    <t>го по 981 групi</t>
  </si>
  <si>
    <t>го по 982 групi</t>
  </si>
  <si>
    <t>го по 989 групi</t>
  </si>
  <si>
    <t>го по 98 роздiлу</t>
  </si>
  <si>
    <t>Поза</t>
  </si>
  <si>
    <t>балансовi 90-98А</t>
  </si>
  <si>
    <t>го по 903 групi</t>
  </si>
  <si>
    <t>го по 921 групi</t>
  </si>
  <si>
    <t>го по 979 групi</t>
  </si>
  <si>
    <t>балансовi 90-98П</t>
  </si>
  <si>
    <t>го по 990 групi</t>
  </si>
  <si>
    <t>го по 991 групi</t>
  </si>
  <si>
    <t>го по 99 роздiлу</t>
  </si>
  <si>
    <t>бал.контррах. А</t>
  </si>
  <si>
    <t>го по 992 групi</t>
  </si>
  <si>
    <t>бал.контррах. П</t>
  </si>
  <si>
    <t>балансовi активи</t>
  </si>
  <si>
    <t>балансовi пасиви</t>
  </si>
  <si>
    <t>_x000C_</t>
  </si>
  <si>
    <t>R020</t>
  </si>
  <si>
    <t>T020</t>
  </si>
  <si>
    <t>R011</t>
  </si>
  <si>
    <t>R013</t>
  </si>
  <si>
    <t>R030</t>
  </si>
  <si>
    <t>S580</t>
  </si>
  <si>
    <t>R017</t>
  </si>
  <si>
    <t>R030-1</t>
  </si>
  <si>
    <t>S245</t>
  </si>
  <si>
    <t>K077</t>
  </si>
  <si>
    <t>D</t>
  </si>
  <si>
    <t>го по 289 групi</t>
  </si>
  <si>
    <t>го по 635 групi</t>
  </si>
  <si>
    <t>го по 790 групi</t>
  </si>
  <si>
    <t>го по 79 роздiлу</t>
  </si>
  <si>
    <t>Сума</t>
  </si>
  <si>
    <t>1-06-2018р.   12</t>
  </si>
  <si>
    <t>:28:14</t>
  </si>
  <si>
    <t>на  1 ч</t>
  </si>
  <si>
    <t>ервня 2018 року</t>
  </si>
  <si>
    <t>Балансовi</t>
  </si>
  <si>
    <t>Усього</t>
  </si>
  <si>
    <t>НВ</t>
  </si>
  <si>
    <t>ВКВ</t>
  </si>
  <si>
    <t>НКВ</t>
  </si>
  <si>
    <t>го по 191 групi</t>
  </si>
  <si>
    <t>го по 19 роздiлу</t>
  </si>
  <si>
    <t>го по 256 групi</t>
  </si>
  <si>
    <t>го по 25 роздiлу</t>
  </si>
  <si>
    <t>го по 622 групi</t>
  </si>
  <si>
    <t>                        Нормативи та складові розрахунку регулятивного капіталу станом на 01 червня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</si>
</sst>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7" xfId="0" applyFont="1" applyBorder="1"/>
    <xf numFmtId="3" fontId="3" fillId="2" borderId="7" xfId="0" applyNumberFormat="1" applyFont="1" applyFill="1" applyBorder="1"/>
    <xf numFmtId="4" fontId="3" fillId="2" borderId="7" xfId="0" applyNumberFormat="1" applyFont="1" applyFill="1" applyBorder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4"/>
  <sheetViews>
    <sheetView tabSelected="1" workbookViewId="0">
      <selection activeCell="AS13" sqref="AS13"/>
    </sheetView>
  </sheetViews>
  <sheetFormatPr defaultRowHeight="15" x14ac:dyDescent="0.25"/>
  <cols>
    <col min="1" max="1" width="9.140625" style="6"/>
    <col min="2" max="2" width="35.42578125" style="6" customWidth="1"/>
    <col min="3" max="3" width="15.140625" style="6" bestFit="1" customWidth="1"/>
    <col min="4" max="4" width="12.5703125" style="6" bestFit="1" customWidth="1"/>
    <col min="5" max="6" width="9.140625" style="6"/>
    <col min="7" max="7" width="10" style="6" customWidth="1"/>
    <col min="8" max="8" width="11.5703125" style="6" bestFit="1" customWidth="1"/>
    <col min="9" max="9" width="13.5703125" style="6" bestFit="1" customWidth="1"/>
    <col min="10" max="12" width="9.140625" style="6"/>
    <col min="13" max="13" width="11.5703125" style="6" bestFit="1" customWidth="1"/>
    <col min="14" max="14" width="10.5703125" style="6" bestFit="1" customWidth="1"/>
    <col min="15" max="15" width="9.5703125" style="6" bestFit="1" customWidth="1"/>
    <col min="16" max="16" width="9.85546875" style="6" bestFit="1" customWidth="1"/>
    <col min="17" max="18" width="9.140625" style="6"/>
    <col min="19" max="19" width="10.5703125" style="6" bestFit="1" customWidth="1"/>
    <col min="20" max="20" width="15.28515625" style="6" customWidth="1"/>
    <col min="21" max="22" width="9.140625" style="6"/>
    <col min="23" max="23" width="11.28515625" style="6" bestFit="1" customWidth="1"/>
    <col min="24" max="24" width="9.140625" style="6"/>
    <col min="25" max="25" width="11.5703125" style="6" bestFit="1" customWidth="1"/>
    <col min="26" max="26" width="10.5703125" style="6" bestFit="1" customWidth="1"/>
    <col min="27" max="28" width="9.140625" style="6"/>
    <col min="29" max="29" width="11.42578125" style="6" customWidth="1"/>
    <col min="30" max="30" width="9.140625" style="6"/>
    <col min="31" max="33" width="11.5703125" style="6" bestFit="1" customWidth="1"/>
    <col min="34" max="34" width="10.5703125" style="6" bestFit="1" customWidth="1"/>
    <col min="35" max="42" width="9.140625" style="6"/>
    <col min="43" max="43" width="13.5703125" style="6" bestFit="1" customWidth="1"/>
    <col min="44" max="44" width="16" style="6" bestFit="1" customWidth="1"/>
    <col min="45" max="45" width="13.7109375" style="6" bestFit="1" customWidth="1"/>
    <col min="46" max="48" width="9.140625" style="6"/>
    <col min="49" max="49" width="12.5703125" style="6" bestFit="1" customWidth="1"/>
    <col min="50" max="50" width="13.7109375" style="6" bestFit="1" customWidth="1"/>
    <col min="51" max="51" width="11.5703125" style="6" bestFit="1" customWidth="1"/>
    <col min="52" max="52" width="12.28515625" style="6" bestFit="1" customWidth="1"/>
    <col min="53" max="16384" width="9.140625" style="6"/>
  </cols>
  <sheetData>
    <row r="1" spans="1:52" x14ac:dyDescent="0.25">
      <c r="A1" s="4" t="s">
        <v>60</v>
      </c>
    </row>
    <row r="2" spans="1:52" x14ac:dyDescent="0.25">
      <c r="A2" s="3" t="s">
        <v>283</v>
      </c>
    </row>
    <row r="3" spans="1:52" x14ac:dyDescent="0.25">
      <c r="H3" s="4"/>
    </row>
    <row r="4" spans="1:52" ht="15" customHeight="1" x14ac:dyDescent="0.25">
      <c r="A4" s="1" t="s">
        <v>0</v>
      </c>
      <c r="B4" s="6" t="s">
        <v>1</v>
      </c>
      <c r="N4" s="17" t="s">
        <v>10</v>
      </c>
      <c r="O4" s="18"/>
      <c r="P4" s="18"/>
      <c r="Q4" s="18"/>
      <c r="R4" s="18"/>
      <c r="S4" s="18"/>
      <c r="T4" s="18"/>
      <c r="U4" s="18"/>
      <c r="V4" s="18"/>
      <c r="W4" s="18"/>
      <c r="X4" s="19"/>
      <c r="Y4" s="17" t="s">
        <v>10</v>
      </c>
      <c r="Z4" s="18"/>
      <c r="AA4" s="18"/>
      <c r="AB4" s="18"/>
      <c r="AC4" s="18"/>
      <c r="AD4" s="18"/>
      <c r="AE4" s="18"/>
      <c r="AF4" s="18"/>
      <c r="AG4" s="18"/>
      <c r="AH4" s="19"/>
    </row>
    <row r="5" spans="1:52" ht="15" customHeight="1" x14ac:dyDescent="0.25">
      <c r="A5" s="1"/>
      <c r="I5" s="17" t="s">
        <v>10</v>
      </c>
      <c r="J5" s="18"/>
      <c r="K5" s="18"/>
      <c r="L5" s="18"/>
      <c r="M5" s="19"/>
      <c r="N5" s="17" t="s">
        <v>11</v>
      </c>
      <c r="O5" s="18"/>
      <c r="P5" s="18"/>
      <c r="Q5" s="18"/>
      <c r="R5" s="18"/>
      <c r="S5" s="18"/>
      <c r="T5" s="19"/>
      <c r="U5" s="17" t="s">
        <v>17</v>
      </c>
      <c r="V5" s="18"/>
      <c r="W5" s="18"/>
      <c r="X5" s="19"/>
      <c r="Y5" s="17" t="s">
        <v>29</v>
      </c>
      <c r="Z5" s="18"/>
      <c r="AA5" s="18"/>
      <c r="AB5" s="18"/>
      <c r="AC5" s="18"/>
      <c r="AD5" s="18"/>
      <c r="AE5" s="18"/>
      <c r="AF5" s="18"/>
      <c r="AG5" s="18"/>
      <c r="AH5" s="19"/>
      <c r="AI5" s="17" t="s">
        <v>10</v>
      </c>
      <c r="AJ5" s="18"/>
      <c r="AK5" s="18"/>
      <c r="AL5" s="18"/>
      <c r="AM5" s="18"/>
      <c r="AN5" s="18"/>
      <c r="AO5" s="18"/>
      <c r="AP5" s="19"/>
      <c r="AQ5" s="17" t="s">
        <v>48</v>
      </c>
      <c r="AR5" s="18"/>
      <c r="AS5" s="18"/>
      <c r="AT5" s="18"/>
      <c r="AU5" s="18"/>
      <c r="AV5" s="18"/>
      <c r="AW5" s="18"/>
      <c r="AX5" s="18"/>
      <c r="AY5" s="18"/>
      <c r="AZ5" s="19"/>
    </row>
    <row r="6" spans="1:52" ht="72" customHeight="1" x14ac:dyDescent="0.25">
      <c r="I6" s="17" t="s">
        <v>11</v>
      </c>
      <c r="J6" s="18"/>
      <c r="K6" s="18"/>
      <c r="L6" s="18"/>
      <c r="M6" s="19"/>
      <c r="N6" s="17" t="s">
        <v>18</v>
      </c>
      <c r="O6" s="18"/>
      <c r="P6" s="18"/>
      <c r="Q6" s="18"/>
      <c r="R6" s="18"/>
      <c r="S6" s="18"/>
      <c r="T6" s="19"/>
      <c r="U6" s="20" t="s">
        <v>19</v>
      </c>
      <c r="V6" s="20" t="s">
        <v>20</v>
      </c>
      <c r="W6" s="20" t="s">
        <v>21</v>
      </c>
      <c r="X6" s="20" t="s">
        <v>61</v>
      </c>
      <c r="Y6" s="20" t="s">
        <v>62</v>
      </c>
      <c r="Z6" s="20" t="s">
        <v>30</v>
      </c>
      <c r="AA6" s="20" t="s">
        <v>31</v>
      </c>
      <c r="AB6" s="20" t="s">
        <v>32</v>
      </c>
      <c r="AC6" s="20" t="s">
        <v>33</v>
      </c>
      <c r="AD6" s="20" t="s">
        <v>34</v>
      </c>
      <c r="AE6" s="20" t="s">
        <v>35</v>
      </c>
      <c r="AF6" s="20" t="s">
        <v>36</v>
      </c>
      <c r="AG6" s="20" t="s">
        <v>37</v>
      </c>
      <c r="AH6" s="20" t="s">
        <v>38</v>
      </c>
      <c r="AI6" s="17" t="s">
        <v>39</v>
      </c>
      <c r="AJ6" s="18"/>
      <c r="AK6" s="18"/>
      <c r="AL6" s="18"/>
      <c r="AM6" s="18"/>
      <c r="AN6" s="18"/>
      <c r="AO6" s="18"/>
      <c r="AP6" s="19"/>
      <c r="AQ6" s="20" t="s">
        <v>49</v>
      </c>
      <c r="AR6" s="20" t="s">
        <v>50</v>
      </c>
      <c r="AS6" s="17" t="s">
        <v>51</v>
      </c>
      <c r="AT6" s="18"/>
      <c r="AU6" s="18"/>
      <c r="AV6" s="18"/>
      <c r="AW6" s="18"/>
      <c r="AX6" s="19"/>
      <c r="AY6" s="20" t="s">
        <v>52</v>
      </c>
      <c r="AZ6" s="20" t="s">
        <v>53</v>
      </c>
    </row>
    <row r="7" spans="1:52" ht="348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22</v>
      </c>
      <c r="O7" s="2" t="s">
        <v>23</v>
      </c>
      <c r="P7" s="2" t="s">
        <v>24</v>
      </c>
      <c r="Q7" s="2" t="s">
        <v>25</v>
      </c>
      <c r="R7" s="2" t="s">
        <v>26</v>
      </c>
      <c r="S7" s="2" t="s">
        <v>27</v>
      </c>
      <c r="T7" s="2" t="s">
        <v>28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" t="s">
        <v>40</v>
      </c>
      <c r="AJ7" s="2" t="s">
        <v>41</v>
      </c>
      <c r="AK7" s="2" t="s">
        <v>42</v>
      </c>
      <c r="AL7" s="2" t="s">
        <v>43</v>
      </c>
      <c r="AM7" s="2" t="s">
        <v>44</v>
      </c>
      <c r="AN7" s="2" t="s">
        <v>45</v>
      </c>
      <c r="AO7" s="2" t="s">
        <v>46</v>
      </c>
      <c r="AP7" s="2" t="s">
        <v>47</v>
      </c>
      <c r="AQ7" s="21"/>
      <c r="AR7" s="21"/>
      <c r="AS7" s="2" t="s">
        <v>54</v>
      </c>
      <c r="AT7" s="2" t="s">
        <v>55</v>
      </c>
      <c r="AU7" s="2" t="s">
        <v>56</v>
      </c>
      <c r="AV7" s="2" t="s">
        <v>57</v>
      </c>
      <c r="AW7" s="2" t="s">
        <v>58</v>
      </c>
      <c r="AX7" s="2" t="s">
        <v>59</v>
      </c>
      <c r="AY7" s="21"/>
      <c r="AZ7" s="21"/>
    </row>
    <row r="8" spans="1:52" ht="1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  <c r="AR8" s="5">
        <v>44</v>
      </c>
      <c r="AS8" s="5">
        <v>45</v>
      </c>
      <c r="AT8" s="5">
        <v>46</v>
      </c>
      <c r="AU8" s="5">
        <v>47</v>
      </c>
      <c r="AV8" s="5">
        <v>48</v>
      </c>
      <c r="AW8" s="5">
        <v>49</v>
      </c>
      <c r="AX8" s="5">
        <v>50</v>
      </c>
      <c r="AY8" s="5">
        <v>51</v>
      </c>
      <c r="AZ8" s="5">
        <v>52</v>
      </c>
    </row>
    <row r="9" spans="1:52" x14ac:dyDescent="0.25">
      <c r="A9" s="7">
        <v>320</v>
      </c>
      <c r="B9" s="7" t="s">
        <v>63</v>
      </c>
      <c r="C9" s="8">
        <f>D9+F9</f>
        <v>538621.59623999998</v>
      </c>
      <c r="D9" s="8">
        <f>I9+M9-H9</f>
        <v>529249.52818000002</v>
      </c>
      <c r="E9" s="8">
        <v>0</v>
      </c>
      <c r="F9" s="8">
        <f>W9</f>
        <v>9372.0680600000014</v>
      </c>
      <c r="G9" s="8">
        <v>0</v>
      </c>
      <c r="H9" s="8">
        <f>N9+O9+S9+P9</f>
        <v>4805.9113799999996</v>
      </c>
      <c r="I9" s="8">
        <f>баланс0106!C236/1000</f>
        <v>500000</v>
      </c>
      <c r="J9" s="8">
        <v>0</v>
      </c>
      <c r="K9" s="8">
        <v>0</v>
      </c>
      <c r="L9" s="8">
        <v>0</v>
      </c>
      <c r="M9" s="8">
        <f>баланс0106!C240/1000</f>
        <v>34055.439559999999</v>
      </c>
      <c r="N9" s="8">
        <f>баланс0106!C134/1000</f>
        <v>2397.5124599999999</v>
      </c>
      <c r="O9" s="8">
        <f>баланс0106!C136/1000</f>
        <v>981.81818999999996</v>
      </c>
      <c r="P9" s="8">
        <f>баланс0106!C242/-1000</f>
        <v>1426.5807299999999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/>
      <c r="W9" s="8">
        <f>(Y9+Z9)-AE9-((AF9+AG9)-AH9)+S9</f>
        <v>9372.0680600000014</v>
      </c>
      <c r="X9" s="8">
        <v>0</v>
      </c>
      <c r="Y9" s="8">
        <f>баланс0106!C248/1000</f>
        <v>39508.074240000002</v>
      </c>
      <c r="Z9" s="8">
        <v>0</v>
      </c>
      <c r="AA9" s="8">
        <v>0</v>
      </c>
      <c r="AB9" s="8">
        <v>0</v>
      </c>
      <c r="AC9" s="8">
        <f>16226987.3/1000</f>
        <v>16226.987300000001</v>
      </c>
      <c r="AD9" s="8">
        <f>баланс0106!C241/1000</f>
        <v>1369.13194</v>
      </c>
      <c r="AE9" s="8">
        <f>AC9-AD9</f>
        <v>14857.855360000001</v>
      </c>
      <c r="AF9" s="8">
        <f>14448750.27/1000</f>
        <v>14448.75027</v>
      </c>
      <c r="AG9" s="8">
        <f>1728352.92/1000</f>
        <v>1728.3529199999998</v>
      </c>
      <c r="AH9" s="8">
        <f>898952.37/1000</f>
        <v>898.95236999999997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9">
        <v>16.88</v>
      </c>
      <c r="AR9" s="8">
        <f>AW9*0.5+AX9</f>
        <v>3179854.4689949998</v>
      </c>
      <c r="AS9" s="8">
        <v>965192.69851999998</v>
      </c>
      <c r="AT9" s="8">
        <v>0</v>
      </c>
      <c r="AU9" s="8">
        <v>0</v>
      </c>
      <c r="AV9" s="8">
        <v>0</v>
      </c>
      <c r="AW9" s="8">
        <v>229006.68364</v>
      </c>
      <c r="AX9" s="8">
        <v>3065351.1271749996</v>
      </c>
      <c r="AY9" s="8">
        <f>26067310.35/1000</f>
        <v>26067.31035</v>
      </c>
      <c r="AZ9" s="8">
        <f>AC9</f>
        <v>16226.987300000001</v>
      </c>
    </row>
    <row r="10" spans="1:52" x14ac:dyDescent="0.25">
      <c r="B10" s="10"/>
      <c r="C10" s="10"/>
      <c r="AG10" s="11"/>
      <c r="AS10" s="10"/>
      <c r="AW10" s="10"/>
    </row>
    <row r="11" spans="1:52" x14ac:dyDescent="0.25">
      <c r="C11" s="10"/>
      <c r="AW11" s="10"/>
      <c r="AX11" s="11"/>
    </row>
    <row r="12" spans="1:52" x14ac:dyDescent="0.25">
      <c r="C12" s="10"/>
      <c r="AS12" s="10"/>
      <c r="AW12" s="10"/>
    </row>
    <row r="13" spans="1:52" x14ac:dyDescent="0.25">
      <c r="AW13" s="10"/>
    </row>
    <row r="14" spans="1:52" x14ac:dyDescent="0.25">
      <c r="C14" s="10"/>
    </row>
  </sheetData>
  <mergeCells count="30">
    <mergeCell ref="AI5:AP5"/>
    <mergeCell ref="AI6:AP6"/>
    <mergeCell ref="AQ5:AZ5"/>
    <mergeCell ref="AQ6:AQ7"/>
    <mergeCell ref="AR6:AR7"/>
    <mergeCell ref="AS6:AX6"/>
    <mergeCell ref="AY6:AY7"/>
    <mergeCell ref="AZ6:AZ7"/>
    <mergeCell ref="Y4:AH4"/>
    <mergeCell ref="Y5:AH5"/>
    <mergeCell ref="Z6:Z7"/>
    <mergeCell ref="AA6:AA7"/>
    <mergeCell ref="AB6:AB7"/>
    <mergeCell ref="AC6:AC7"/>
    <mergeCell ref="AD6:AD7"/>
    <mergeCell ref="AE6:AE7"/>
    <mergeCell ref="AF6:AF7"/>
    <mergeCell ref="AG6:AG7"/>
    <mergeCell ref="Y6:Y7"/>
    <mergeCell ref="AH6:AH7"/>
    <mergeCell ref="I5:M5"/>
    <mergeCell ref="I6:M6"/>
    <mergeCell ref="N6:T6"/>
    <mergeCell ref="X6:X7"/>
    <mergeCell ref="N4:X4"/>
    <mergeCell ref="N5:T5"/>
    <mergeCell ref="U5:X5"/>
    <mergeCell ref="U6:U7"/>
    <mergeCell ref="V6:V7"/>
    <mergeCell ref="W6:W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7"/>
  <sheetViews>
    <sheetView workbookViewId="0">
      <selection activeCell="R27" sqref="R27"/>
    </sheetView>
  </sheetViews>
  <sheetFormatPr defaultRowHeight="15" x14ac:dyDescent="0.25"/>
  <cols>
    <col min="1" max="1" width="5.5703125" customWidth="1"/>
    <col min="2" max="2" width="4.7109375" customWidth="1"/>
    <col min="3" max="3" width="5.7109375" style="13" customWidth="1"/>
    <col min="4" max="5" width="10.28515625" customWidth="1"/>
    <col min="6" max="6" width="9.85546875" customWidth="1"/>
    <col min="7" max="7" width="5.28515625" customWidth="1"/>
    <col min="8" max="8" width="7.140625" customWidth="1"/>
    <col min="9" max="9" width="8" customWidth="1"/>
    <col min="10" max="10" width="10.140625" customWidth="1"/>
    <col min="11" max="11" width="15.5703125" style="12" customWidth="1"/>
    <col min="12" max="12" width="15.28515625" style="12" customWidth="1"/>
  </cols>
  <sheetData>
    <row r="1" spans="1:12" x14ac:dyDescent="0.25">
      <c r="A1" s="13" t="s">
        <v>253</v>
      </c>
      <c r="B1" s="13" t="s">
        <v>254</v>
      </c>
      <c r="C1" s="13" t="s">
        <v>255</v>
      </c>
      <c r="D1" s="13" t="s">
        <v>256</v>
      </c>
      <c r="E1" s="13" t="s">
        <v>257</v>
      </c>
      <c r="F1" s="13" t="s">
        <v>258</v>
      </c>
      <c r="G1" s="13" t="s">
        <v>259</v>
      </c>
      <c r="H1" s="13" t="s">
        <v>260</v>
      </c>
      <c r="I1" s="13" t="s">
        <v>261</v>
      </c>
      <c r="J1" s="13" t="s">
        <v>262</v>
      </c>
      <c r="K1" s="14" t="s">
        <v>268</v>
      </c>
      <c r="L1" s="14" t="s">
        <v>268</v>
      </c>
    </row>
    <row r="2" spans="1:12" x14ac:dyDescent="0.25">
      <c r="A2" s="16">
        <v>1002</v>
      </c>
      <c r="B2" s="13"/>
      <c r="D2" s="13"/>
      <c r="E2" s="13"/>
      <c r="F2" s="16">
        <v>1</v>
      </c>
      <c r="G2" s="13"/>
      <c r="H2" s="13"/>
      <c r="I2" s="13"/>
      <c r="J2" s="13"/>
      <c r="K2" s="15">
        <v>139043416.30000001</v>
      </c>
      <c r="L2" s="12">
        <f>K2*1</f>
        <v>139043416.30000001</v>
      </c>
    </row>
    <row r="3" spans="1:12" x14ac:dyDescent="0.25">
      <c r="A3" s="16">
        <v>1004</v>
      </c>
      <c r="B3" s="13"/>
      <c r="D3" s="13"/>
      <c r="E3" s="13"/>
      <c r="F3" s="16">
        <v>1</v>
      </c>
      <c r="G3" s="13"/>
      <c r="H3" s="13"/>
      <c r="I3" s="13"/>
      <c r="J3" s="13"/>
      <c r="K3" s="15">
        <v>38030241.579999998</v>
      </c>
      <c r="L3" s="12">
        <f t="shared" ref="L3:L66" si="0">K3*1</f>
        <v>38030241.579999998</v>
      </c>
    </row>
    <row r="4" spans="1:12" x14ac:dyDescent="0.25">
      <c r="A4" s="16">
        <v>1007</v>
      </c>
      <c r="B4" s="13"/>
      <c r="D4" s="13"/>
      <c r="E4" s="13"/>
      <c r="F4" s="16">
        <v>1</v>
      </c>
      <c r="G4" s="13"/>
      <c r="H4" s="13"/>
      <c r="I4" s="13"/>
      <c r="J4" s="13"/>
      <c r="K4" s="15">
        <v>835802.52</v>
      </c>
      <c r="L4" s="12">
        <f t="shared" si="0"/>
        <v>835802.52</v>
      </c>
    </row>
    <row r="5" spans="1:12" x14ac:dyDescent="0.25">
      <c r="A5" s="16">
        <v>1200</v>
      </c>
      <c r="B5">
        <v>1</v>
      </c>
      <c r="C5" s="13">
        <v>0</v>
      </c>
      <c r="D5">
        <v>0</v>
      </c>
      <c r="E5">
        <v>980</v>
      </c>
      <c r="F5">
        <v>1</v>
      </c>
      <c r="G5">
        <v>3</v>
      </c>
      <c r="H5">
        <v>980</v>
      </c>
      <c r="I5">
        <v>0</v>
      </c>
      <c r="J5">
        <v>1</v>
      </c>
      <c r="K5" s="12">
        <v>175131810.22</v>
      </c>
      <c r="L5" s="12">
        <f t="shared" si="0"/>
        <v>175131810.22</v>
      </c>
    </row>
    <row r="6" spans="1:12" x14ac:dyDescent="0.25">
      <c r="A6" s="16">
        <v>1410</v>
      </c>
      <c r="B6">
        <v>1</v>
      </c>
      <c r="C6" s="13" t="s">
        <v>263</v>
      </c>
      <c r="D6">
        <v>0</v>
      </c>
      <c r="E6">
        <v>980</v>
      </c>
      <c r="F6">
        <v>1</v>
      </c>
      <c r="G6">
        <v>3</v>
      </c>
      <c r="H6">
        <v>980</v>
      </c>
      <c r="I6">
        <v>1</v>
      </c>
      <c r="J6">
        <v>2</v>
      </c>
      <c r="K6" s="12">
        <v>168825000</v>
      </c>
      <c r="L6" s="12">
        <f t="shared" si="0"/>
        <v>168825000</v>
      </c>
    </row>
    <row r="7" spans="1:12" x14ac:dyDescent="0.25">
      <c r="A7" s="16">
        <v>1415</v>
      </c>
      <c r="B7">
        <v>1</v>
      </c>
      <c r="C7" s="13" t="s">
        <v>263</v>
      </c>
      <c r="D7">
        <v>0</v>
      </c>
      <c r="E7">
        <v>980</v>
      </c>
      <c r="F7">
        <v>1</v>
      </c>
      <c r="G7">
        <v>3</v>
      </c>
      <c r="H7">
        <v>980</v>
      </c>
      <c r="I7">
        <v>1</v>
      </c>
      <c r="J7">
        <v>2</v>
      </c>
      <c r="K7" s="12">
        <v>39993.629999999997</v>
      </c>
      <c r="L7" s="12">
        <f t="shared" si="0"/>
        <v>39993.629999999997</v>
      </c>
    </row>
    <row r="8" spans="1:12" x14ac:dyDescent="0.25">
      <c r="A8">
        <v>1415</v>
      </c>
      <c r="B8">
        <v>2</v>
      </c>
      <c r="C8" s="13" t="s">
        <v>263</v>
      </c>
      <c r="D8">
        <v>0</v>
      </c>
      <c r="E8">
        <v>980</v>
      </c>
      <c r="F8">
        <v>1</v>
      </c>
      <c r="G8">
        <v>3</v>
      </c>
      <c r="H8">
        <v>980</v>
      </c>
      <c r="I8">
        <v>1</v>
      </c>
      <c r="J8">
        <v>2</v>
      </c>
      <c r="K8" s="12">
        <v>122474.68</v>
      </c>
      <c r="L8" s="12">
        <f>K8*-1</f>
        <v>-122474.68</v>
      </c>
    </row>
    <row r="9" spans="1:12" x14ac:dyDescent="0.25">
      <c r="A9">
        <v>1416</v>
      </c>
      <c r="B9">
        <v>2</v>
      </c>
      <c r="C9" s="13" t="s">
        <v>263</v>
      </c>
      <c r="D9">
        <v>5</v>
      </c>
      <c r="E9">
        <v>980</v>
      </c>
      <c r="F9">
        <v>1</v>
      </c>
      <c r="G9">
        <v>3</v>
      </c>
      <c r="H9">
        <v>980</v>
      </c>
      <c r="I9">
        <v>1</v>
      </c>
      <c r="J9">
        <v>2</v>
      </c>
      <c r="K9" s="12">
        <v>4351921.88</v>
      </c>
      <c r="L9" s="12">
        <f>K9*-1</f>
        <v>-4351921.88</v>
      </c>
    </row>
    <row r="10" spans="1:12" x14ac:dyDescent="0.25">
      <c r="A10">
        <v>1418</v>
      </c>
      <c r="B10">
        <v>1</v>
      </c>
      <c r="C10" s="13" t="s">
        <v>263</v>
      </c>
      <c r="D10">
        <v>9</v>
      </c>
      <c r="E10">
        <v>980</v>
      </c>
      <c r="F10">
        <v>1</v>
      </c>
      <c r="G10">
        <v>3</v>
      </c>
      <c r="H10">
        <v>980</v>
      </c>
      <c r="I10">
        <v>1</v>
      </c>
      <c r="J10">
        <v>2</v>
      </c>
      <c r="K10" s="12">
        <v>2163988.0499999998</v>
      </c>
      <c r="L10" s="12">
        <f t="shared" si="0"/>
        <v>2163988.0499999998</v>
      </c>
    </row>
    <row r="11" spans="1:12" x14ac:dyDescent="0.25">
      <c r="A11">
        <v>1502</v>
      </c>
      <c r="B11">
        <v>1</v>
      </c>
      <c r="C11" s="13">
        <v>3</v>
      </c>
      <c r="D11">
        <v>0</v>
      </c>
      <c r="E11">
        <v>980</v>
      </c>
      <c r="F11">
        <v>5</v>
      </c>
      <c r="G11">
        <v>3</v>
      </c>
      <c r="H11">
        <v>980</v>
      </c>
      <c r="I11">
        <v>1</v>
      </c>
      <c r="J11">
        <v>1</v>
      </c>
      <c r="K11" s="12">
        <v>16540467.08</v>
      </c>
      <c r="L11" s="12">
        <f t="shared" si="0"/>
        <v>16540467.08</v>
      </c>
    </row>
    <row r="12" spans="1:12" x14ac:dyDescent="0.25">
      <c r="A12">
        <v>1508</v>
      </c>
      <c r="B12">
        <v>1</v>
      </c>
      <c r="C12" s="13">
        <v>1</v>
      </c>
      <c r="D12">
        <v>2</v>
      </c>
      <c r="E12">
        <v>980</v>
      </c>
      <c r="F12">
        <v>4</v>
      </c>
      <c r="G12">
        <v>3</v>
      </c>
      <c r="H12">
        <v>980</v>
      </c>
      <c r="I12">
        <v>1</v>
      </c>
      <c r="J12">
        <v>1</v>
      </c>
      <c r="K12" s="12">
        <v>547583.30000000005</v>
      </c>
      <c r="L12" s="12">
        <f t="shared" si="0"/>
        <v>547583.30000000005</v>
      </c>
    </row>
    <row r="13" spans="1:12" x14ac:dyDescent="0.25">
      <c r="A13">
        <v>1508</v>
      </c>
      <c r="B13">
        <v>1</v>
      </c>
      <c r="C13" s="13">
        <v>3</v>
      </c>
      <c r="D13">
        <v>2</v>
      </c>
      <c r="E13">
        <v>980</v>
      </c>
      <c r="F13">
        <v>5</v>
      </c>
      <c r="G13">
        <v>3</v>
      </c>
      <c r="H13">
        <v>980</v>
      </c>
      <c r="I13">
        <v>1</v>
      </c>
      <c r="J13">
        <v>1</v>
      </c>
      <c r="K13" s="12">
        <v>154528.75</v>
      </c>
      <c r="L13" s="12">
        <f t="shared" si="0"/>
        <v>154528.75</v>
      </c>
    </row>
    <row r="14" spans="1:12" x14ac:dyDescent="0.25">
      <c r="A14">
        <v>1509</v>
      </c>
      <c r="B14">
        <v>2</v>
      </c>
      <c r="C14" s="13">
        <v>1</v>
      </c>
      <c r="D14">
        <v>4</v>
      </c>
      <c r="E14">
        <v>756</v>
      </c>
      <c r="F14">
        <v>4</v>
      </c>
      <c r="G14">
        <v>3</v>
      </c>
      <c r="H14">
        <v>756</v>
      </c>
      <c r="I14">
        <v>1</v>
      </c>
      <c r="J14">
        <v>1</v>
      </c>
      <c r="K14" s="12">
        <v>447.85</v>
      </c>
      <c r="L14" s="12">
        <f t="shared" ref="L14:L22" si="1">K14*-1</f>
        <v>-447.85</v>
      </c>
    </row>
    <row r="15" spans="1:12" x14ac:dyDescent="0.25">
      <c r="A15">
        <v>1509</v>
      </c>
      <c r="B15">
        <v>2</v>
      </c>
      <c r="C15" s="13">
        <v>3</v>
      </c>
      <c r="D15">
        <v>4</v>
      </c>
      <c r="E15">
        <v>980</v>
      </c>
      <c r="F15">
        <v>5</v>
      </c>
      <c r="G15">
        <v>3</v>
      </c>
      <c r="H15">
        <v>980</v>
      </c>
      <c r="I15">
        <v>1</v>
      </c>
      <c r="J15">
        <v>1</v>
      </c>
      <c r="K15" s="12">
        <v>630158.39</v>
      </c>
      <c r="L15" s="12">
        <f t="shared" si="1"/>
        <v>-630158.39</v>
      </c>
    </row>
    <row r="16" spans="1:12" x14ac:dyDescent="0.25">
      <c r="A16">
        <v>1509</v>
      </c>
      <c r="B16">
        <v>2</v>
      </c>
      <c r="C16" s="13">
        <v>3</v>
      </c>
      <c r="D16">
        <v>2</v>
      </c>
      <c r="E16">
        <v>980</v>
      </c>
      <c r="F16">
        <v>5</v>
      </c>
      <c r="G16">
        <v>3</v>
      </c>
      <c r="H16">
        <v>980</v>
      </c>
      <c r="I16">
        <v>1</v>
      </c>
      <c r="J16">
        <v>1</v>
      </c>
      <c r="K16" s="12">
        <v>5697.32</v>
      </c>
      <c r="L16" s="12">
        <f t="shared" si="1"/>
        <v>-5697.32</v>
      </c>
    </row>
    <row r="17" spans="1:12" x14ac:dyDescent="0.25">
      <c r="A17">
        <v>1509</v>
      </c>
      <c r="B17">
        <v>2</v>
      </c>
      <c r="C17" s="13">
        <v>1</v>
      </c>
      <c r="D17">
        <v>4</v>
      </c>
      <c r="E17">
        <v>985</v>
      </c>
      <c r="F17">
        <v>4</v>
      </c>
      <c r="G17">
        <v>3</v>
      </c>
      <c r="H17">
        <v>985</v>
      </c>
      <c r="I17">
        <v>1</v>
      </c>
      <c r="J17">
        <v>1</v>
      </c>
      <c r="K17" s="12">
        <v>631.85</v>
      </c>
      <c r="L17" s="12">
        <f t="shared" si="1"/>
        <v>-631.85</v>
      </c>
    </row>
    <row r="18" spans="1:12" x14ac:dyDescent="0.25">
      <c r="A18">
        <v>1509</v>
      </c>
      <c r="B18">
        <v>2</v>
      </c>
      <c r="C18" s="13">
        <v>1</v>
      </c>
      <c r="D18">
        <v>4</v>
      </c>
      <c r="E18">
        <v>980</v>
      </c>
      <c r="F18">
        <v>4</v>
      </c>
      <c r="G18">
        <v>3</v>
      </c>
      <c r="H18">
        <v>980</v>
      </c>
      <c r="I18">
        <v>1</v>
      </c>
      <c r="J18">
        <v>1</v>
      </c>
      <c r="K18" s="12">
        <v>215631.67</v>
      </c>
      <c r="L18" s="12">
        <f t="shared" si="1"/>
        <v>-215631.67</v>
      </c>
    </row>
    <row r="19" spans="1:12" x14ac:dyDescent="0.25">
      <c r="A19">
        <v>1509</v>
      </c>
      <c r="B19">
        <v>2</v>
      </c>
      <c r="C19" s="13">
        <v>1</v>
      </c>
      <c r="D19">
        <v>4</v>
      </c>
      <c r="E19">
        <v>978</v>
      </c>
      <c r="F19">
        <v>4</v>
      </c>
      <c r="G19">
        <v>3</v>
      </c>
      <c r="H19">
        <v>978</v>
      </c>
      <c r="I19">
        <v>1</v>
      </c>
      <c r="J19">
        <v>1</v>
      </c>
      <c r="K19" s="12">
        <v>247765.69</v>
      </c>
      <c r="L19" s="12">
        <f t="shared" si="1"/>
        <v>-247765.69</v>
      </c>
    </row>
    <row r="20" spans="1:12" x14ac:dyDescent="0.25">
      <c r="A20">
        <v>1509</v>
      </c>
      <c r="B20">
        <v>2</v>
      </c>
      <c r="C20" s="13">
        <v>1</v>
      </c>
      <c r="D20">
        <v>4</v>
      </c>
      <c r="E20">
        <v>840</v>
      </c>
      <c r="F20">
        <v>4</v>
      </c>
      <c r="G20">
        <v>3</v>
      </c>
      <c r="H20">
        <v>840</v>
      </c>
      <c r="I20">
        <v>1</v>
      </c>
      <c r="J20">
        <v>1</v>
      </c>
      <c r="K20" s="12">
        <v>361997.27</v>
      </c>
      <c r="L20" s="12">
        <f t="shared" si="1"/>
        <v>-361997.27</v>
      </c>
    </row>
    <row r="21" spans="1:12" x14ac:dyDescent="0.25">
      <c r="A21">
        <v>1509</v>
      </c>
      <c r="B21">
        <v>2</v>
      </c>
      <c r="C21" s="13">
        <v>1</v>
      </c>
      <c r="D21">
        <v>4</v>
      </c>
      <c r="E21">
        <v>826</v>
      </c>
      <c r="F21">
        <v>4</v>
      </c>
      <c r="G21">
        <v>3</v>
      </c>
      <c r="H21">
        <v>826</v>
      </c>
      <c r="I21">
        <v>1</v>
      </c>
      <c r="J21">
        <v>1</v>
      </c>
      <c r="K21" s="12">
        <v>2585.66</v>
      </c>
      <c r="L21" s="12">
        <f t="shared" si="1"/>
        <v>-2585.66</v>
      </c>
    </row>
    <row r="22" spans="1:12" x14ac:dyDescent="0.25">
      <c r="A22">
        <v>1509</v>
      </c>
      <c r="B22">
        <v>2</v>
      </c>
      <c r="C22" s="13">
        <v>1</v>
      </c>
      <c r="D22">
        <v>4</v>
      </c>
      <c r="E22">
        <v>643</v>
      </c>
      <c r="F22">
        <v>4</v>
      </c>
      <c r="G22">
        <v>3</v>
      </c>
      <c r="H22">
        <v>643</v>
      </c>
      <c r="I22">
        <v>1</v>
      </c>
      <c r="J22">
        <v>1</v>
      </c>
      <c r="K22" s="12">
        <v>220864.36</v>
      </c>
      <c r="L22" s="12">
        <f t="shared" si="1"/>
        <v>-220864.36</v>
      </c>
    </row>
    <row r="23" spans="1:12" x14ac:dyDescent="0.25">
      <c r="A23">
        <v>1524</v>
      </c>
      <c r="B23">
        <v>1</v>
      </c>
      <c r="C23" s="13">
        <v>6</v>
      </c>
      <c r="D23">
        <v>0</v>
      </c>
      <c r="E23">
        <v>980</v>
      </c>
      <c r="F23">
        <v>5</v>
      </c>
      <c r="G23">
        <v>3</v>
      </c>
      <c r="H23">
        <v>980</v>
      </c>
      <c r="I23">
        <v>1</v>
      </c>
      <c r="J23">
        <v>1</v>
      </c>
      <c r="K23" s="12">
        <v>50000000</v>
      </c>
      <c r="L23" s="12">
        <f t="shared" si="0"/>
        <v>50000000</v>
      </c>
    </row>
    <row r="24" spans="1:12" x14ac:dyDescent="0.25">
      <c r="A24">
        <v>1526</v>
      </c>
      <c r="B24">
        <v>1</v>
      </c>
      <c r="C24" s="13">
        <v>6</v>
      </c>
      <c r="D24">
        <v>5</v>
      </c>
      <c r="E24">
        <v>980</v>
      </c>
      <c r="F24">
        <v>5</v>
      </c>
      <c r="G24">
        <v>3</v>
      </c>
      <c r="H24">
        <v>980</v>
      </c>
      <c r="I24">
        <v>1</v>
      </c>
      <c r="J24">
        <v>1</v>
      </c>
      <c r="K24" s="12">
        <v>1082.19</v>
      </c>
      <c r="L24" s="12">
        <f t="shared" si="0"/>
        <v>1082.19</v>
      </c>
    </row>
    <row r="25" spans="1:12" x14ac:dyDescent="0.25">
      <c r="A25">
        <v>1529</v>
      </c>
      <c r="B25">
        <v>2</v>
      </c>
      <c r="C25" s="13">
        <v>6</v>
      </c>
      <c r="D25">
        <v>4</v>
      </c>
      <c r="E25">
        <v>980</v>
      </c>
      <c r="F25">
        <v>5</v>
      </c>
      <c r="G25">
        <v>3</v>
      </c>
      <c r="H25">
        <v>980</v>
      </c>
      <c r="I25">
        <v>1</v>
      </c>
      <c r="J25">
        <v>1</v>
      </c>
      <c r="K25" s="12">
        <v>26228868.379999999</v>
      </c>
      <c r="L25" s="12">
        <f>K25*-1</f>
        <v>-26228868.379999999</v>
      </c>
    </row>
    <row r="26" spans="1:12" x14ac:dyDescent="0.25">
      <c r="A26">
        <v>1811</v>
      </c>
      <c r="B26">
        <v>1</v>
      </c>
      <c r="C26" s="13">
        <v>2</v>
      </c>
      <c r="D26">
        <v>0</v>
      </c>
      <c r="E26">
        <v>980</v>
      </c>
      <c r="F26">
        <v>5</v>
      </c>
      <c r="G26">
        <v>3</v>
      </c>
      <c r="H26">
        <v>980</v>
      </c>
      <c r="I26">
        <v>1</v>
      </c>
      <c r="J26">
        <v>1</v>
      </c>
      <c r="K26" s="12">
        <v>13823686</v>
      </c>
      <c r="L26" s="12">
        <f t="shared" si="0"/>
        <v>13823686</v>
      </c>
    </row>
    <row r="27" spans="1:12" x14ac:dyDescent="0.25">
      <c r="A27">
        <v>1819</v>
      </c>
      <c r="B27">
        <v>1</v>
      </c>
      <c r="C27" s="13">
        <v>4</v>
      </c>
      <c r="D27">
        <v>0</v>
      </c>
      <c r="E27">
        <v>980</v>
      </c>
      <c r="F27">
        <v>5</v>
      </c>
      <c r="G27">
        <v>3</v>
      </c>
      <c r="H27">
        <v>980</v>
      </c>
      <c r="I27">
        <v>1</v>
      </c>
      <c r="J27">
        <v>1</v>
      </c>
      <c r="K27" s="12">
        <v>1517766.94</v>
      </c>
      <c r="L27" s="12">
        <f t="shared" si="0"/>
        <v>1517766.94</v>
      </c>
    </row>
    <row r="28" spans="1:12" x14ac:dyDescent="0.25">
      <c r="A28">
        <v>1819</v>
      </c>
      <c r="B28">
        <v>1</v>
      </c>
      <c r="C28" s="13">
        <v>4</v>
      </c>
      <c r="D28">
        <v>0</v>
      </c>
      <c r="E28">
        <v>980</v>
      </c>
      <c r="F28">
        <v>5</v>
      </c>
      <c r="G28">
        <v>3</v>
      </c>
      <c r="H28">
        <v>980</v>
      </c>
      <c r="I28">
        <v>2</v>
      </c>
      <c r="J28">
        <v>1</v>
      </c>
      <c r="K28" s="12">
        <v>749396.82</v>
      </c>
      <c r="L28" s="12">
        <f t="shared" si="0"/>
        <v>749396.82</v>
      </c>
    </row>
    <row r="29" spans="1:12" x14ac:dyDescent="0.25">
      <c r="A29">
        <v>1890</v>
      </c>
      <c r="B29">
        <v>2</v>
      </c>
      <c r="C29" s="13">
        <v>2</v>
      </c>
      <c r="D29">
        <v>0</v>
      </c>
      <c r="E29">
        <v>980</v>
      </c>
      <c r="F29">
        <v>5</v>
      </c>
      <c r="G29">
        <v>3</v>
      </c>
      <c r="H29">
        <v>980</v>
      </c>
      <c r="I29">
        <v>1</v>
      </c>
      <c r="J29">
        <v>1</v>
      </c>
      <c r="K29" s="12">
        <v>1228426.2</v>
      </c>
      <c r="L29" s="12">
        <f t="shared" ref="L29:L31" si="2">K29*-1</f>
        <v>-1228426.2</v>
      </c>
    </row>
    <row r="30" spans="1:12" x14ac:dyDescent="0.25">
      <c r="A30">
        <v>1890</v>
      </c>
      <c r="B30">
        <v>2</v>
      </c>
      <c r="C30" s="13">
        <v>4</v>
      </c>
      <c r="D30">
        <v>0</v>
      </c>
      <c r="E30">
        <v>980</v>
      </c>
      <c r="F30">
        <v>5</v>
      </c>
      <c r="G30">
        <v>3</v>
      </c>
      <c r="H30">
        <v>980</v>
      </c>
      <c r="I30">
        <v>1</v>
      </c>
      <c r="J30">
        <v>1</v>
      </c>
      <c r="K30" s="12">
        <v>1323091.1100000001</v>
      </c>
      <c r="L30" s="12">
        <f t="shared" si="2"/>
        <v>-1323091.1100000001</v>
      </c>
    </row>
    <row r="31" spans="1:12" x14ac:dyDescent="0.25">
      <c r="A31">
        <v>1890</v>
      </c>
      <c r="B31">
        <v>2</v>
      </c>
      <c r="C31" s="13">
        <v>4</v>
      </c>
      <c r="D31">
        <v>0</v>
      </c>
      <c r="E31">
        <v>980</v>
      </c>
      <c r="F31">
        <v>5</v>
      </c>
      <c r="G31">
        <v>3</v>
      </c>
      <c r="H31">
        <v>980</v>
      </c>
      <c r="I31">
        <v>2</v>
      </c>
      <c r="J31">
        <v>1</v>
      </c>
      <c r="K31" s="12">
        <v>749396.82</v>
      </c>
      <c r="L31" s="12">
        <f t="shared" si="2"/>
        <v>-749396.82</v>
      </c>
    </row>
    <row r="32" spans="1:12" x14ac:dyDescent="0.25">
      <c r="A32">
        <v>2063</v>
      </c>
      <c r="B32">
        <v>1</v>
      </c>
      <c r="C32" s="13">
        <v>3</v>
      </c>
      <c r="D32">
        <v>0</v>
      </c>
      <c r="E32">
        <v>980</v>
      </c>
      <c r="F32">
        <v>5</v>
      </c>
      <c r="G32">
        <v>3</v>
      </c>
      <c r="H32">
        <v>980</v>
      </c>
      <c r="I32">
        <v>1</v>
      </c>
      <c r="J32">
        <v>4</v>
      </c>
      <c r="K32" s="12">
        <v>15927000</v>
      </c>
      <c r="L32" s="12">
        <f t="shared" si="0"/>
        <v>15927000</v>
      </c>
    </row>
    <row r="33" spans="1:12" x14ac:dyDescent="0.25">
      <c r="A33">
        <v>2063</v>
      </c>
      <c r="B33">
        <v>1</v>
      </c>
      <c r="C33" s="13">
        <v>3</v>
      </c>
      <c r="D33">
        <v>0</v>
      </c>
      <c r="E33">
        <v>980</v>
      </c>
      <c r="F33">
        <v>5</v>
      </c>
      <c r="G33">
        <v>3</v>
      </c>
      <c r="H33">
        <v>980</v>
      </c>
      <c r="I33">
        <v>1</v>
      </c>
      <c r="J33">
        <v>3</v>
      </c>
      <c r="K33" s="12">
        <v>700554471.41999996</v>
      </c>
      <c r="L33" s="12">
        <f t="shared" si="0"/>
        <v>700554471.41999996</v>
      </c>
    </row>
    <row r="34" spans="1:12" x14ac:dyDescent="0.25">
      <c r="A34">
        <v>2063</v>
      </c>
      <c r="B34">
        <v>1</v>
      </c>
      <c r="C34" s="13">
        <v>3</v>
      </c>
      <c r="D34">
        <v>0</v>
      </c>
      <c r="E34">
        <v>978</v>
      </c>
      <c r="F34">
        <v>5</v>
      </c>
      <c r="G34">
        <v>3</v>
      </c>
      <c r="H34">
        <v>978</v>
      </c>
      <c r="I34">
        <v>1</v>
      </c>
      <c r="J34">
        <v>3</v>
      </c>
      <c r="K34" s="12">
        <v>409141018.68000001</v>
      </c>
      <c r="L34" s="12">
        <f t="shared" si="0"/>
        <v>409141018.68000001</v>
      </c>
    </row>
    <row r="35" spans="1:12" x14ac:dyDescent="0.25">
      <c r="A35">
        <v>2063</v>
      </c>
      <c r="B35">
        <v>1</v>
      </c>
      <c r="C35" s="13">
        <v>3</v>
      </c>
      <c r="D35">
        <v>0</v>
      </c>
      <c r="E35">
        <v>840</v>
      </c>
      <c r="F35">
        <v>5</v>
      </c>
      <c r="G35">
        <v>3</v>
      </c>
      <c r="H35">
        <v>840</v>
      </c>
      <c r="I35">
        <v>2</v>
      </c>
      <c r="J35">
        <v>3</v>
      </c>
      <c r="K35" s="12">
        <v>65675518.18</v>
      </c>
      <c r="L35" s="12">
        <f t="shared" si="0"/>
        <v>65675518.18</v>
      </c>
    </row>
    <row r="36" spans="1:12" x14ac:dyDescent="0.25">
      <c r="A36">
        <v>2063</v>
      </c>
      <c r="B36">
        <v>1</v>
      </c>
      <c r="C36" s="13">
        <v>3</v>
      </c>
      <c r="D36">
        <v>0</v>
      </c>
      <c r="E36">
        <v>840</v>
      </c>
      <c r="F36">
        <v>5</v>
      </c>
      <c r="G36">
        <v>3</v>
      </c>
      <c r="H36">
        <v>840</v>
      </c>
      <c r="I36">
        <v>1</v>
      </c>
      <c r="J36">
        <v>4</v>
      </c>
      <c r="K36" s="12">
        <v>6115649.9800000004</v>
      </c>
      <c r="L36" s="12">
        <f t="shared" si="0"/>
        <v>6115649.9800000004</v>
      </c>
    </row>
    <row r="37" spans="1:12" x14ac:dyDescent="0.25">
      <c r="A37">
        <v>2063</v>
      </c>
      <c r="B37">
        <v>1</v>
      </c>
      <c r="C37" s="13">
        <v>3</v>
      </c>
      <c r="D37">
        <v>0</v>
      </c>
      <c r="E37">
        <v>840</v>
      </c>
      <c r="F37">
        <v>5</v>
      </c>
      <c r="G37">
        <v>3</v>
      </c>
      <c r="H37">
        <v>840</v>
      </c>
      <c r="I37">
        <v>1</v>
      </c>
      <c r="J37">
        <v>3</v>
      </c>
      <c r="K37" s="12">
        <v>1882814286.95</v>
      </c>
      <c r="L37" s="12">
        <f t="shared" si="0"/>
        <v>1882814286.95</v>
      </c>
    </row>
    <row r="38" spans="1:12" x14ac:dyDescent="0.25">
      <c r="A38">
        <v>2063</v>
      </c>
      <c r="B38">
        <v>1</v>
      </c>
      <c r="C38" s="13">
        <v>3</v>
      </c>
      <c r="D38">
        <v>0</v>
      </c>
      <c r="E38">
        <v>980</v>
      </c>
      <c r="F38">
        <v>5</v>
      </c>
      <c r="G38">
        <v>3</v>
      </c>
      <c r="H38">
        <v>980</v>
      </c>
      <c r="I38">
        <v>2</v>
      </c>
      <c r="J38">
        <v>3</v>
      </c>
      <c r="K38" s="12">
        <v>51400000</v>
      </c>
      <c r="L38" s="12">
        <f t="shared" si="0"/>
        <v>51400000</v>
      </c>
    </row>
    <row r="39" spans="1:12" x14ac:dyDescent="0.25">
      <c r="A39">
        <v>2066</v>
      </c>
      <c r="B39">
        <v>2</v>
      </c>
      <c r="C39" s="13">
        <v>3</v>
      </c>
      <c r="D39">
        <v>5</v>
      </c>
      <c r="E39">
        <v>980</v>
      </c>
      <c r="F39">
        <v>5</v>
      </c>
      <c r="G39">
        <v>3</v>
      </c>
      <c r="H39">
        <v>980</v>
      </c>
      <c r="I39">
        <v>1</v>
      </c>
      <c r="J39">
        <v>3</v>
      </c>
      <c r="K39" s="12">
        <v>29476.03</v>
      </c>
      <c r="L39" s="12">
        <f>K39*-1</f>
        <v>-29476.03</v>
      </c>
    </row>
    <row r="40" spans="1:12" x14ac:dyDescent="0.25">
      <c r="A40">
        <v>2068</v>
      </c>
      <c r="B40">
        <v>1</v>
      </c>
      <c r="C40" s="13">
        <v>3</v>
      </c>
      <c r="D40">
        <v>3</v>
      </c>
      <c r="E40">
        <v>980</v>
      </c>
      <c r="F40">
        <v>5</v>
      </c>
      <c r="G40">
        <v>3</v>
      </c>
      <c r="H40">
        <v>980</v>
      </c>
      <c r="I40">
        <v>1</v>
      </c>
      <c r="J40">
        <v>3</v>
      </c>
      <c r="K40" s="12">
        <v>4758793.8600000003</v>
      </c>
      <c r="L40" s="12">
        <f t="shared" si="0"/>
        <v>4758793.8600000003</v>
      </c>
    </row>
    <row r="41" spans="1:12" x14ac:dyDescent="0.25">
      <c r="A41">
        <v>2068</v>
      </c>
      <c r="B41">
        <v>1</v>
      </c>
      <c r="C41" s="13">
        <v>3</v>
      </c>
      <c r="D41">
        <v>3</v>
      </c>
      <c r="E41">
        <v>978</v>
      </c>
      <c r="F41">
        <v>5</v>
      </c>
      <c r="G41">
        <v>3</v>
      </c>
      <c r="H41">
        <v>978</v>
      </c>
      <c r="I41">
        <v>1</v>
      </c>
      <c r="J41">
        <v>3</v>
      </c>
      <c r="K41" s="12">
        <v>1590592.57</v>
      </c>
      <c r="L41" s="12">
        <f t="shared" si="0"/>
        <v>1590592.57</v>
      </c>
    </row>
    <row r="42" spans="1:12" x14ac:dyDescent="0.25">
      <c r="A42">
        <v>2068</v>
      </c>
      <c r="B42">
        <v>1</v>
      </c>
      <c r="C42" s="13">
        <v>3</v>
      </c>
      <c r="D42">
        <v>3</v>
      </c>
      <c r="E42">
        <v>840</v>
      </c>
      <c r="F42">
        <v>5</v>
      </c>
      <c r="G42">
        <v>3</v>
      </c>
      <c r="H42">
        <v>840</v>
      </c>
      <c r="I42">
        <v>2</v>
      </c>
      <c r="J42">
        <v>3</v>
      </c>
      <c r="K42" s="12">
        <v>1661347.25</v>
      </c>
      <c r="L42" s="12">
        <f t="shared" si="0"/>
        <v>1661347.25</v>
      </c>
    </row>
    <row r="43" spans="1:12" x14ac:dyDescent="0.25">
      <c r="A43">
        <v>2068</v>
      </c>
      <c r="B43">
        <v>1</v>
      </c>
      <c r="C43" s="13">
        <v>3</v>
      </c>
      <c r="D43">
        <v>3</v>
      </c>
      <c r="E43">
        <v>840</v>
      </c>
      <c r="F43">
        <v>5</v>
      </c>
      <c r="G43">
        <v>3</v>
      </c>
      <c r="H43">
        <v>840</v>
      </c>
      <c r="I43">
        <v>1</v>
      </c>
      <c r="J43">
        <v>3</v>
      </c>
      <c r="K43" s="12">
        <v>5643895.5999999996</v>
      </c>
      <c r="L43" s="12">
        <f t="shared" si="0"/>
        <v>5643895.5999999996</v>
      </c>
    </row>
    <row r="44" spans="1:12" x14ac:dyDescent="0.25">
      <c r="A44">
        <v>2068</v>
      </c>
      <c r="B44">
        <v>1</v>
      </c>
      <c r="C44" s="13">
        <v>3</v>
      </c>
      <c r="D44">
        <v>2</v>
      </c>
      <c r="E44">
        <v>980</v>
      </c>
      <c r="F44">
        <v>5</v>
      </c>
      <c r="G44">
        <v>3</v>
      </c>
      <c r="H44">
        <v>980</v>
      </c>
      <c r="I44">
        <v>1</v>
      </c>
      <c r="J44">
        <v>3</v>
      </c>
      <c r="K44" s="12">
        <v>10130547.26</v>
      </c>
      <c r="L44" s="12">
        <f t="shared" si="0"/>
        <v>10130547.26</v>
      </c>
    </row>
    <row r="45" spans="1:12" x14ac:dyDescent="0.25">
      <c r="A45">
        <v>2068</v>
      </c>
      <c r="B45">
        <v>1</v>
      </c>
      <c r="C45" s="13">
        <v>3</v>
      </c>
      <c r="D45">
        <v>2</v>
      </c>
      <c r="E45">
        <v>978</v>
      </c>
      <c r="F45">
        <v>5</v>
      </c>
      <c r="G45">
        <v>3</v>
      </c>
      <c r="H45">
        <v>978</v>
      </c>
      <c r="I45">
        <v>1</v>
      </c>
      <c r="J45">
        <v>3</v>
      </c>
      <c r="K45" s="12">
        <v>2521150.27</v>
      </c>
      <c r="L45" s="12">
        <f t="shared" si="0"/>
        <v>2521150.27</v>
      </c>
    </row>
    <row r="46" spans="1:12" x14ac:dyDescent="0.25">
      <c r="A46">
        <v>2068</v>
      </c>
      <c r="B46">
        <v>1</v>
      </c>
      <c r="C46" s="13">
        <v>3</v>
      </c>
      <c r="D46">
        <v>2</v>
      </c>
      <c r="E46">
        <v>840</v>
      </c>
      <c r="F46">
        <v>5</v>
      </c>
      <c r="G46">
        <v>3</v>
      </c>
      <c r="H46">
        <v>840</v>
      </c>
      <c r="I46">
        <v>1</v>
      </c>
      <c r="J46">
        <v>3</v>
      </c>
      <c r="K46" s="12">
        <v>11946888.74</v>
      </c>
      <c r="L46" s="12">
        <f t="shared" si="0"/>
        <v>11946888.74</v>
      </c>
    </row>
    <row r="47" spans="1:12" x14ac:dyDescent="0.25">
      <c r="A47">
        <v>2069</v>
      </c>
      <c r="B47">
        <v>2</v>
      </c>
      <c r="C47" s="13">
        <v>3</v>
      </c>
      <c r="D47">
        <v>2</v>
      </c>
      <c r="E47">
        <v>840</v>
      </c>
      <c r="F47">
        <v>5</v>
      </c>
      <c r="G47">
        <v>3</v>
      </c>
      <c r="H47">
        <v>840</v>
      </c>
      <c r="I47">
        <v>1</v>
      </c>
      <c r="J47">
        <v>3</v>
      </c>
      <c r="K47" s="12">
        <v>772437.78</v>
      </c>
      <c r="L47" s="12">
        <f t="shared" ref="L47:L62" si="3">K47*-1</f>
        <v>-772437.78</v>
      </c>
    </row>
    <row r="48" spans="1:12" x14ac:dyDescent="0.25">
      <c r="A48">
        <v>2069</v>
      </c>
      <c r="B48">
        <v>2</v>
      </c>
      <c r="C48" s="13">
        <v>3</v>
      </c>
      <c r="D48">
        <v>4</v>
      </c>
      <c r="E48">
        <v>980</v>
      </c>
      <c r="F48">
        <v>5</v>
      </c>
      <c r="G48">
        <v>3</v>
      </c>
      <c r="H48">
        <v>980</v>
      </c>
      <c r="I48">
        <v>2</v>
      </c>
      <c r="J48">
        <v>3</v>
      </c>
      <c r="K48" s="12">
        <v>51514781.200000003</v>
      </c>
      <c r="L48" s="12">
        <f t="shared" si="3"/>
        <v>-51514781.200000003</v>
      </c>
    </row>
    <row r="49" spans="1:12" x14ac:dyDescent="0.25">
      <c r="A49">
        <v>2069</v>
      </c>
      <c r="B49">
        <v>2</v>
      </c>
      <c r="C49" s="13">
        <v>3</v>
      </c>
      <c r="D49">
        <v>4</v>
      </c>
      <c r="E49">
        <v>980</v>
      </c>
      <c r="F49">
        <v>5</v>
      </c>
      <c r="G49">
        <v>3</v>
      </c>
      <c r="H49">
        <v>980</v>
      </c>
      <c r="I49">
        <v>1</v>
      </c>
      <c r="J49">
        <v>4</v>
      </c>
      <c r="K49" s="12">
        <v>8417.92</v>
      </c>
      <c r="L49" s="12">
        <f t="shared" si="3"/>
        <v>-8417.92</v>
      </c>
    </row>
    <row r="50" spans="1:12" x14ac:dyDescent="0.25">
      <c r="A50">
        <v>2069</v>
      </c>
      <c r="B50">
        <v>2</v>
      </c>
      <c r="C50" s="13">
        <v>3</v>
      </c>
      <c r="D50">
        <v>4</v>
      </c>
      <c r="E50">
        <v>980</v>
      </c>
      <c r="F50">
        <v>5</v>
      </c>
      <c r="G50">
        <v>3</v>
      </c>
      <c r="H50">
        <v>980</v>
      </c>
      <c r="I50">
        <v>1</v>
      </c>
      <c r="J50">
        <v>3</v>
      </c>
      <c r="K50" s="12">
        <v>67647447.129999995</v>
      </c>
      <c r="L50" s="12">
        <f t="shared" si="3"/>
        <v>-67647447.129999995</v>
      </c>
    </row>
    <row r="51" spans="1:12" x14ac:dyDescent="0.25">
      <c r="A51">
        <v>2069</v>
      </c>
      <c r="B51">
        <v>2</v>
      </c>
      <c r="C51" s="13">
        <v>3</v>
      </c>
      <c r="D51">
        <v>4</v>
      </c>
      <c r="E51">
        <v>978</v>
      </c>
      <c r="F51">
        <v>5</v>
      </c>
      <c r="G51">
        <v>3</v>
      </c>
      <c r="H51">
        <v>978</v>
      </c>
      <c r="I51">
        <v>2</v>
      </c>
      <c r="J51">
        <v>3</v>
      </c>
      <c r="K51" s="12">
        <v>2723.34</v>
      </c>
      <c r="L51" s="12">
        <f t="shared" si="3"/>
        <v>-2723.34</v>
      </c>
    </row>
    <row r="52" spans="1:12" x14ac:dyDescent="0.25">
      <c r="A52">
        <v>2069</v>
      </c>
      <c r="B52">
        <v>2</v>
      </c>
      <c r="C52" s="13">
        <v>3</v>
      </c>
      <c r="D52">
        <v>4</v>
      </c>
      <c r="E52">
        <v>978</v>
      </c>
      <c r="F52">
        <v>5</v>
      </c>
      <c r="G52">
        <v>3</v>
      </c>
      <c r="H52">
        <v>978</v>
      </c>
      <c r="I52">
        <v>1</v>
      </c>
      <c r="J52">
        <v>3</v>
      </c>
      <c r="K52" s="12">
        <v>40268191.75</v>
      </c>
      <c r="L52" s="12">
        <f t="shared" si="3"/>
        <v>-40268191.75</v>
      </c>
    </row>
    <row r="53" spans="1:12" x14ac:dyDescent="0.25">
      <c r="A53">
        <v>2069</v>
      </c>
      <c r="B53">
        <v>2</v>
      </c>
      <c r="C53" s="13">
        <v>3</v>
      </c>
      <c r="D53">
        <v>4</v>
      </c>
      <c r="E53">
        <v>840</v>
      </c>
      <c r="F53">
        <v>5</v>
      </c>
      <c r="G53">
        <v>3</v>
      </c>
      <c r="H53">
        <v>840</v>
      </c>
      <c r="I53">
        <v>2</v>
      </c>
      <c r="J53">
        <v>4</v>
      </c>
      <c r="K53" s="12">
        <v>105.85</v>
      </c>
      <c r="L53" s="12">
        <f t="shared" si="3"/>
        <v>-105.85</v>
      </c>
    </row>
    <row r="54" spans="1:12" x14ac:dyDescent="0.25">
      <c r="A54">
        <v>2069</v>
      </c>
      <c r="B54">
        <v>2</v>
      </c>
      <c r="C54" s="13">
        <v>3</v>
      </c>
      <c r="D54">
        <v>4</v>
      </c>
      <c r="E54">
        <v>840</v>
      </c>
      <c r="F54">
        <v>5</v>
      </c>
      <c r="G54">
        <v>3</v>
      </c>
      <c r="H54">
        <v>840</v>
      </c>
      <c r="I54">
        <v>2</v>
      </c>
      <c r="J54">
        <v>3</v>
      </c>
      <c r="K54" s="12">
        <v>39715403.450000003</v>
      </c>
      <c r="L54" s="12">
        <f t="shared" si="3"/>
        <v>-39715403.450000003</v>
      </c>
    </row>
    <row r="55" spans="1:12" x14ac:dyDescent="0.25">
      <c r="A55">
        <v>2069</v>
      </c>
      <c r="B55">
        <v>2</v>
      </c>
      <c r="C55" s="13">
        <v>3</v>
      </c>
      <c r="D55">
        <v>4</v>
      </c>
      <c r="E55">
        <v>840</v>
      </c>
      <c r="F55">
        <v>5</v>
      </c>
      <c r="G55">
        <v>3</v>
      </c>
      <c r="H55">
        <v>840</v>
      </c>
      <c r="I55">
        <v>1</v>
      </c>
      <c r="J55">
        <v>4</v>
      </c>
      <c r="K55" s="12">
        <v>2684.41</v>
      </c>
      <c r="L55" s="12">
        <f t="shared" si="3"/>
        <v>-2684.41</v>
      </c>
    </row>
    <row r="56" spans="1:12" x14ac:dyDescent="0.25">
      <c r="A56">
        <v>2069</v>
      </c>
      <c r="B56">
        <v>2</v>
      </c>
      <c r="C56" s="13">
        <v>3</v>
      </c>
      <c r="D56">
        <v>4</v>
      </c>
      <c r="E56">
        <v>840</v>
      </c>
      <c r="F56">
        <v>5</v>
      </c>
      <c r="G56">
        <v>3</v>
      </c>
      <c r="H56">
        <v>840</v>
      </c>
      <c r="I56">
        <v>1</v>
      </c>
      <c r="J56">
        <v>3</v>
      </c>
      <c r="K56" s="12">
        <v>81806847.569999993</v>
      </c>
      <c r="L56" s="12">
        <f t="shared" si="3"/>
        <v>-81806847.569999993</v>
      </c>
    </row>
    <row r="57" spans="1:12" x14ac:dyDescent="0.25">
      <c r="A57">
        <v>2069</v>
      </c>
      <c r="B57">
        <v>2</v>
      </c>
      <c r="C57" s="13">
        <v>3</v>
      </c>
      <c r="D57">
        <v>3</v>
      </c>
      <c r="E57">
        <v>980</v>
      </c>
      <c r="F57">
        <v>9</v>
      </c>
      <c r="G57">
        <v>3</v>
      </c>
      <c r="H57">
        <v>980</v>
      </c>
      <c r="I57">
        <v>2</v>
      </c>
      <c r="J57">
        <v>3</v>
      </c>
      <c r="K57" s="12">
        <v>2131.4299999999998</v>
      </c>
      <c r="L57" s="12">
        <f t="shared" si="3"/>
        <v>-2131.4299999999998</v>
      </c>
    </row>
    <row r="58" spans="1:12" x14ac:dyDescent="0.25">
      <c r="A58">
        <v>2069</v>
      </c>
      <c r="B58">
        <v>2</v>
      </c>
      <c r="C58" s="13">
        <v>3</v>
      </c>
      <c r="D58">
        <v>2</v>
      </c>
      <c r="E58">
        <v>980</v>
      </c>
      <c r="F58">
        <v>9</v>
      </c>
      <c r="G58">
        <v>3</v>
      </c>
      <c r="H58">
        <v>980</v>
      </c>
      <c r="I58">
        <v>2</v>
      </c>
      <c r="J58">
        <v>3</v>
      </c>
      <c r="K58" s="12">
        <v>967892.12</v>
      </c>
      <c r="L58" s="12">
        <f t="shared" si="3"/>
        <v>-967892.12</v>
      </c>
    </row>
    <row r="59" spans="1:12" x14ac:dyDescent="0.25">
      <c r="A59">
        <v>2069</v>
      </c>
      <c r="B59">
        <v>2</v>
      </c>
      <c r="C59" s="13">
        <v>3</v>
      </c>
      <c r="D59">
        <v>2</v>
      </c>
      <c r="E59">
        <v>980</v>
      </c>
      <c r="F59">
        <v>5</v>
      </c>
      <c r="G59">
        <v>3</v>
      </c>
      <c r="H59">
        <v>980</v>
      </c>
      <c r="I59">
        <v>1</v>
      </c>
      <c r="J59">
        <v>3</v>
      </c>
      <c r="K59" s="12">
        <v>1387433.15</v>
      </c>
      <c r="L59" s="12">
        <f t="shared" si="3"/>
        <v>-1387433.15</v>
      </c>
    </row>
    <row r="60" spans="1:12" x14ac:dyDescent="0.25">
      <c r="A60">
        <v>2069</v>
      </c>
      <c r="B60">
        <v>2</v>
      </c>
      <c r="C60" s="13">
        <v>3</v>
      </c>
      <c r="D60">
        <v>2</v>
      </c>
      <c r="E60">
        <v>978</v>
      </c>
      <c r="F60">
        <v>9</v>
      </c>
      <c r="G60">
        <v>3</v>
      </c>
      <c r="H60">
        <v>978</v>
      </c>
      <c r="I60">
        <v>2</v>
      </c>
      <c r="J60">
        <v>3</v>
      </c>
      <c r="K60" s="12">
        <v>24944.78</v>
      </c>
      <c r="L60" s="12">
        <f t="shared" si="3"/>
        <v>-24944.78</v>
      </c>
    </row>
    <row r="61" spans="1:12" x14ac:dyDescent="0.25">
      <c r="A61">
        <v>2069</v>
      </c>
      <c r="B61">
        <v>2</v>
      </c>
      <c r="C61" s="13">
        <v>3</v>
      </c>
      <c r="D61">
        <v>2</v>
      </c>
      <c r="E61">
        <v>840</v>
      </c>
      <c r="F61">
        <v>9</v>
      </c>
      <c r="G61">
        <v>3</v>
      </c>
      <c r="H61">
        <v>840</v>
      </c>
      <c r="I61">
        <v>2</v>
      </c>
      <c r="J61">
        <v>3</v>
      </c>
      <c r="K61" s="12">
        <v>15872.27</v>
      </c>
      <c r="L61" s="12">
        <f t="shared" si="3"/>
        <v>-15872.27</v>
      </c>
    </row>
    <row r="62" spans="1:12" x14ac:dyDescent="0.25">
      <c r="A62">
        <v>2069</v>
      </c>
      <c r="B62">
        <v>2</v>
      </c>
      <c r="C62" s="13">
        <v>3</v>
      </c>
      <c r="D62">
        <v>2</v>
      </c>
      <c r="E62">
        <v>978</v>
      </c>
      <c r="F62">
        <v>5</v>
      </c>
      <c r="G62">
        <v>3</v>
      </c>
      <c r="H62">
        <v>978</v>
      </c>
      <c r="I62">
        <v>1</v>
      </c>
      <c r="J62">
        <v>3</v>
      </c>
      <c r="K62" s="12">
        <v>339235.74</v>
      </c>
      <c r="L62" s="12">
        <f t="shared" si="3"/>
        <v>-339235.74</v>
      </c>
    </row>
    <row r="63" spans="1:12" x14ac:dyDescent="0.25">
      <c r="A63">
        <v>2071</v>
      </c>
      <c r="B63">
        <v>1</v>
      </c>
      <c r="C63" s="13">
        <v>1</v>
      </c>
      <c r="D63">
        <v>0</v>
      </c>
      <c r="E63">
        <v>980</v>
      </c>
      <c r="F63">
        <v>5</v>
      </c>
      <c r="G63">
        <v>3</v>
      </c>
      <c r="H63">
        <v>980</v>
      </c>
      <c r="I63">
        <v>1</v>
      </c>
      <c r="J63">
        <v>3</v>
      </c>
      <c r="K63" s="12">
        <v>493673.23</v>
      </c>
      <c r="L63" s="12">
        <f t="shared" si="0"/>
        <v>493673.23</v>
      </c>
    </row>
    <row r="64" spans="1:12" x14ac:dyDescent="0.25">
      <c r="A64">
        <v>2078</v>
      </c>
      <c r="B64">
        <v>1</v>
      </c>
      <c r="C64" s="13">
        <v>1</v>
      </c>
      <c r="D64">
        <v>2</v>
      </c>
      <c r="E64">
        <v>980</v>
      </c>
      <c r="F64">
        <v>5</v>
      </c>
      <c r="G64">
        <v>3</v>
      </c>
      <c r="H64">
        <v>980</v>
      </c>
      <c r="I64">
        <v>1</v>
      </c>
      <c r="J64">
        <v>3</v>
      </c>
      <c r="K64" s="12">
        <v>4525.66</v>
      </c>
      <c r="L64" s="12">
        <f t="shared" si="0"/>
        <v>4525.66</v>
      </c>
    </row>
    <row r="65" spans="1:12" x14ac:dyDescent="0.25">
      <c r="A65">
        <v>2083</v>
      </c>
      <c r="B65">
        <v>1</v>
      </c>
      <c r="C65" s="13">
        <v>2</v>
      </c>
      <c r="D65">
        <v>0</v>
      </c>
      <c r="E65">
        <v>980</v>
      </c>
      <c r="F65">
        <v>5</v>
      </c>
      <c r="G65">
        <v>3</v>
      </c>
      <c r="H65">
        <v>980</v>
      </c>
      <c r="I65">
        <v>1</v>
      </c>
      <c r="J65">
        <v>3</v>
      </c>
      <c r="K65" s="12">
        <v>58701050</v>
      </c>
      <c r="L65" s="12">
        <f t="shared" si="0"/>
        <v>58701050</v>
      </c>
    </row>
    <row r="66" spans="1:12" x14ac:dyDescent="0.25">
      <c r="A66">
        <v>2083</v>
      </c>
      <c r="B66">
        <v>1</v>
      </c>
      <c r="C66" s="13">
        <v>2</v>
      </c>
      <c r="D66">
        <v>0</v>
      </c>
      <c r="E66">
        <v>980</v>
      </c>
      <c r="F66">
        <v>5</v>
      </c>
      <c r="G66">
        <v>3</v>
      </c>
      <c r="H66">
        <v>980</v>
      </c>
      <c r="I66">
        <v>1</v>
      </c>
      <c r="J66">
        <v>4</v>
      </c>
      <c r="K66" s="12">
        <v>2558997.6800000002</v>
      </c>
      <c r="L66" s="12">
        <f t="shared" si="0"/>
        <v>2558997.6800000002</v>
      </c>
    </row>
    <row r="67" spans="1:12" x14ac:dyDescent="0.25">
      <c r="A67">
        <v>2086</v>
      </c>
      <c r="B67">
        <v>2</v>
      </c>
      <c r="C67" s="13">
        <v>2</v>
      </c>
      <c r="D67">
        <v>5</v>
      </c>
      <c r="E67">
        <v>980</v>
      </c>
      <c r="F67">
        <v>5</v>
      </c>
      <c r="G67">
        <v>3</v>
      </c>
      <c r="H67">
        <v>980</v>
      </c>
      <c r="I67">
        <v>1</v>
      </c>
      <c r="J67">
        <v>3</v>
      </c>
      <c r="K67" s="12">
        <v>58296.37</v>
      </c>
      <c r="L67" s="12">
        <f t="shared" ref="L67:L68" si="4">K67*-1</f>
        <v>-58296.37</v>
      </c>
    </row>
    <row r="68" spans="1:12" x14ac:dyDescent="0.25">
      <c r="A68">
        <v>2086</v>
      </c>
      <c r="B68">
        <v>2</v>
      </c>
      <c r="C68" s="13">
        <v>2</v>
      </c>
      <c r="D68">
        <v>5</v>
      </c>
      <c r="E68">
        <v>980</v>
      </c>
      <c r="F68">
        <v>5</v>
      </c>
      <c r="G68">
        <v>3</v>
      </c>
      <c r="H68">
        <v>980</v>
      </c>
      <c r="I68">
        <v>1</v>
      </c>
      <c r="J68">
        <v>4</v>
      </c>
      <c r="K68" s="12">
        <v>687.2</v>
      </c>
      <c r="L68" s="12">
        <f t="shared" si="4"/>
        <v>-687.2</v>
      </c>
    </row>
    <row r="69" spans="1:12" x14ac:dyDescent="0.25">
      <c r="A69">
        <v>2088</v>
      </c>
      <c r="B69">
        <v>1</v>
      </c>
      <c r="C69" s="13">
        <v>2</v>
      </c>
      <c r="D69">
        <v>2</v>
      </c>
      <c r="E69">
        <v>980</v>
      </c>
      <c r="F69">
        <v>5</v>
      </c>
      <c r="G69">
        <v>3</v>
      </c>
      <c r="H69">
        <v>980</v>
      </c>
      <c r="I69">
        <v>1</v>
      </c>
      <c r="J69">
        <v>4</v>
      </c>
      <c r="K69" s="12">
        <v>51593</v>
      </c>
      <c r="L69" s="12">
        <f t="shared" ref="L69:L126" si="5">K69*1</f>
        <v>51593</v>
      </c>
    </row>
    <row r="70" spans="1:12" x14ac:dyDescent="0.25">
      <c r="A70">
        <v>2088</v>
      </c>
      <c r="B70">
        <v>1</v>
      </c>
      <c r="C70" s="13">
        <v>2</v>
      </c>
      <c r="D70">
        <v>2</v>
      </c>
      <c r="E70">
        <v>980</v>
      </c>
      <c r="F70">
        <v>5</v>
      </c>
      <c r="G70">
        <v>3</v>
      </c>
      <c r="H70">
        <v>980</v>
      </c>
      <c r="I70">
        <v>1</v>
      </c>
      <c r="J70">
        <v>3</v>
      </c>
      <c r="K70" s="12">
        <v>899933.73</v>
      </c>
      <c r="L70" s="12">
        <f t="shared" si="5"/>
        <v>899933.73</v>
      </c>
    </row>
    <row r="71" spans="1:12" x14ac:dyDescent="0.25">
      <c r="A71">
        <v>2088</v>
      </c>
      <c r="B71">
        <v>1</v>
      </c>
      <c r="C71" s="13">
        <v>2</v>
      </c>
      <c r="D71">
        <v>3</v>
      </c>
      <c r="E71">
        <v>980</v>
      </c>
      <c r="F71">
        <v>5</v>
      </c>
      <c r="G71">
        <v>3</v>
      </c>
      <c r="H71">
        <v>980</v>
      </c>
      <c r="I71">
        <v>1</v>
      </c>
      <c r="J71">
        <v>3</v>
      </c>
      <c r="K71" s="12">
        <v>508528.81</v>
      </c>
      <c r="L71" s="12">
        <f t="shared" si="5"/>
        <v>508528.81</v>
      </c>
    </row>
    <row r="72" spans="1:12" x14ac:dyDescent="0.25">
      <c r="A72">
        <v>2089</v>
      </c>
      <c r="B72">
        <v>2</v>
      </c>
      <c r="C72" s="13">
        <v>2</v>
      </c>
      <c r="D72">
        <v>2</v>
      </c>
      <c r="E72">
        <v>980</v>
      </c>
      <c r="F72">
        <v>5</v>
      </c>
      <c r="G72">
        <v>3</v>
      </c>
      <c r="H72">
        <v>980</v>
      </c>
      <c r="I72">
        <v>1</v>
      </c>
      <c r="J72">
        <v>4</v>
      </c>
      <c r="K72" s="12">
        <v>781.18</v>
      </c>
      <c r="L72" s="12">
        <f t="shared" ref="L72:L76" si="6">K72*-1</f>
        <v>-781.18</v>
      </c>
    </row>
    <row r="73" spans="1:12" x14ac:dyDescent="0.25">
      <c r="A73">
        <v>2089</v>
      </c>
      <c r="B73">
        <v>2</v>
      </c>
      <c r="C73" s="13">
        <v>2</v>
      </c>
      <c r="D73">
        <v>3</v>
      </c>
      <c r="E73">
        <v>980</v>
      </c>
      <c r="F73">
        <v>9</v>
      </c>
      <c r="G73">
        <v>3</v>
      </c>
      <c r="H73">
        <v>980</v>
      </c>
      <c r="I73">
        <v>2</v>
      </c>
      <c r="J73">
        <v>3</v>
      </c>
      <c r="K73" s="12">
        <v>29023.16</v>
      </c>
      <c r="L73" s="12">
        <f t="shared" si="6"/>
        <v>-29023.16</v>
      </c>
    </row>
    <row r="74" spans="1:12" x14ac:dyDescent="0.25">
      <c r="A74">
        <v>2089</v>
      </c>
      <c r="B74">
        <v>2</v>
      </c>
      <c r="C74" s="13">
        <v>2</v>
      </c>
      <c r="D74">
        <v>4</v>
      </c>
      <c r="E74">
        <v>980</v>
      </c>
      <c r="F74">
        <v>5</v>
      </c>
      <c r="G74">
        <v>3</v>
      </c>
      <c r="H74">
        <v>980</v>
      </c>
      <c r="I74">
        <v>1</v>
      </c>
      <c r="J74">
        <v>3</v>
      </c>
      <c r="K74" s="12">
        <v>2122910.11</v>
      </c>
      <c r="L74" s="12">
        <f t="shared" si="6"/>
        <v>-2122910.11</v>
      </c>
    </row>
    <row r="75" spans="1:12" x14ac:dyDescent="0.25">
      <c r="A75">
        <v>2089</v>
      </c>
      <c r="B75">
        <v>2</v>
      </c>
      <c r="C75" s="13">
        <v>2</v>
      </c>
      <c r="D75">
        <v>2</v>
      </c>
      <c r="E75">
        <v>980</v>
      </c>
      <c r="F75">
        <v>5</v>
      </c>
      <c r="G75">
        <v>3</v>
      </c>
      <c r="H75">
        <v>980</v>
      </c>
      <c r="I75">
        <v>1</v>
      </c>
      <c r="J75">
        <v>3</v>
      </c>
      <c r="K75" s="12">
        <v>4129.93</v>
      </c>
      <c r="L75" s="12">
        <f t="shared" si="6"/>
        <v>-4129.93</v>
      </c>
    </row>
    <row r="76" spans="1:12" x14ac:dyDescent="0.25">
      <c r="A76">
        <v>2089</v>
      </c>
      <c r="B76">
        <v>2</v>
      </c>
      <c r="C76" s="13">
        <v>2</v>
      </c>
      <c r="D76">
        <v>4</v>
      </c>
      <c r="E76">
        <v>980</v>
      </c>
      <c r="F76">
        <v>5</v>
      </c>
      <c r="G76">
        <v>3</v>
      </c>
      <c r="H76">
        <v>980</v>
      </c>
      <c r="I76">
        <v>1</v>
      </c>
      <c r="J76">
        <v>4</v>
      </c>
      <c r="K76" s="12">
        <v>40070.620000000003</v>
      </c>
      <c r="L76" s="12">
        <f t="shared" si="6"/>
        <v>-40070.620000000003</v>
      </c>
    </row>
    <row r="77" spans="1:12" x14ac:dyDescent="0.25">
      <c r="A77">
        <v>2203</v>
      </c>
      <c r="B77">
        <v>1</v>
      </c>
      <c r="C77" s="13">
        <v>1</v>
      </c>
      <c r="D77">
        <v>0</v>
      </c>
      <c r="E77">
        <v>980</v>
      </c>
      <c r="F77">
        <v>5</v>
      </c>
      <c r="G77">
        <v>3</v>
      </c>
      <c r="H77">
        <v>980</v>
      </c>
      <c r="I77">
        <v>2</v>
      </c>
      <c r="J77">
        <v>5</v>
      </c>
      <c r="K77" s="12">
        <v>373133.23</v>
      </c>
      <c r="L77" s="12">
        <f t="shared" si="5"/>
        <v>373133.23</v>
      </c>
    </row>
    <row r="78" spans="1:12" x14ac:dyDescent="0.25">
      <c r="A78">
        <v>2203</v>
      </c>
      <c r="B78">
        <v>1</v>
      </c>
      <c r="C78" s="13">
        <v>1</v>
      </c>
      <c r="D78">
        <v>0</v>
      </c>
      <c r="E78">
        <v>980</v>
      </c>
      <c r="F78">
        <v>5</v>
      </c>
      <c r="G78">
        <v>3</v>
      </c>
      <c r="H78">
        <v>980</v>
      </c>
      <c r="I78">
        <v>1</v>
      </c>
      <c r="J78">
        <v>5</v>
      </c>
      <c r="K78" s="12">
        <v>38355906.420000002</v>
      </c>
      <c r="L78" s="12">
        <f t="shared" si="5"/>
        <v>38355906.420000002</v>
      </c>
    </row>
    <row r="79" spans="1:12" x14ac:dyDescent="0.25">
      <c r="A79">
        <v>2203</v>
      </c>
      <c r="B79">
        <v>1</v>
      </c>
      <c r="C79" s="13">
        <v>1</v>
      </c>
      <c r="D79">
        <v>0</v>
      </c>
      <c r="E79">
        <v>840</v>
      </c>
      <c r="F79">
        <v>5</v>
      </c>
      <c r="G79">
        <v>3</v>
      </c>
      <c r="H79">
        <v>840</v>
      </c>
      <c r="I79">
        <v>2</v>
      </c>
      <c r="J79">
        <v>5</v>
      </c>
      <c r="K79" s="12">
        <v>52577.42</v>
      </c>
      <c r="L79" s="12">
        <f t="shared" si="5"/>
        <v>52577.42</v>
      </c>
    </row>
    <row r="80" spans="1:12" x14ac:dyDescent="0.25">
      <c r="A80">
        <v>2206</v>
      </c>
      <c r="B80">
        <v>2</v>
      </c>
      <c r="C80" s="13">
        <v>1</v>
      </c>
      <c r="D80">
        <v>5</v>
      </c>
      <c r="E80">
        <v>980</v>
      </c>
      <c r="F80">
        <v>5</v>
      </c>
      <c r="G80">
        <v>3</v>
      </c>
      <c r="H80">
        <v>980</v>
      </c>
      <c r="I80">
        <v>1</v>
      </c>
      <c r="J80">
        <v>5</v>
      </c>
      <c r="K80" s="12">
        <v>576215.56000000006</v>
      </c>
      <c r="L80" s="12">
        <f t="shared" ref="L80:L81" si="7">K80*-1</f>
        <v>-576215.56000000006</v>
      </c>
    </row>
    <row r="81" spans="1:12" x14ac:dyDescent="0.25">
      <c r="A81">
        <v>2206</v>
      </c>
      <c r="B81">
        <v>2</v>
      </c>
      <c r="C81" s="13">
        <v>1</v>
      </c>
      <c r="D81">
        <v>5</v>
      </c>
      <c r="E81">
        <v>980</v>
      </c>
      <c r="F81">
        <v>5</v>
      </c>
      <c r="G81">
        <v>3</v>
      </c>
      <c r="H81">
        <v>980</v>
      </c>
      <c r="I81">
        <v>2</v>
      </c>
      <c r="J81">
        <v>5</v>
      </c>
      <c r="K81" s="12">
        <v>4.1900000000000004</v>
      </c>
      <c r="L81" s="12">
        <f t="shared" si="7"/>
        <v>-4.1900000000000004</v>
      </c>
    </row>
    <row r="82" spans="1:12" x14ac:dyDescent="0.25">
      <c r="A82">
        <v>2208</v>
      </c>
      <c r="B82">
        <v>1</v>
      </c>
      <c r="C82" s="13">
        <v>1</v>
      </c>
      <c r="D82">
        <v>3</v>
      </c>
      <c r="E82">
        <v>980</v>
      </c>
      <c r="F82">
        <v>5</v>
      </c>
      <c r="G82">
        <v>3</v>
      </c>
      <c r="H82">
        <v>980</v>
      </c>
      <c r="I82">
        <v>2</v>
      </c>
      <c r="J82">
        <v>5</v>
      </c>
      <c r="K82" s="12">
        <v>65315.72</v>
      </c>
      <c r="L82" s="12">
        <f t="shared" si="5"/>
        <v>65315.72</v>
      </c>
    </row>
    <row r="83" spans="1:12" x14ac:dyDescent="0.25">
      <c r="A83">
        <v>2208</v>
      </c>
      <c r="B83">
        <v>1</v>
      </c>
      <c r="C83" s="13">
        <v>1</v>
      </c>
      <c r="D83">
        <v>2</v>
      </c>
      <c r="E83">
        <v>980</v>
      </c>
      <c r="F83">
        <v>5</v>
      </c>
      <c r="G83">
        <v>3</v>
      </c>
      <c r="H83">
        <v>980</v>
      </c>
      <c r="I83">
        <v>1</v>
      </c>
      <c r="J83">
        <v>5</v>
      </c>
      <c r="K83" s="12">
        <v>345068.67</v>
      </c>
      <c r="L83" s="12">
        <f t="shared" si="5"/>
        <v>345068.67</v>
      </c>
    </row>
    <row r="84" spans="1:12" x14ac:dyDescent="0.25">
      <c r="A84">
        <v>2208</v>
      </c>
      <c r="B84">
        <v>1</v>
      </c>
      <c r="C84" s="13">
        <v>1</v>
      </c>
      <c r="D84">
        <v>3</v>
      </c>
      <c r="E84">
        <v>980</v>
      </c>
      <c r="F84">
        <v>5</v>
      </c>
      <c r="G84">
        <v>3</v>
      </c>
      <c r="H84">
        <v>980</v>
      </c>
      <c r="I84">
        <v>1</v>
      </c>
      <c r="J84">
        <v>5</v>
      </c>
      <c r="K84" s="12">
        <v>376721.53</v>
      </c>
      <c r="L84" s="12">
        <f t="shared" si="5"/>
        <v>376721.53</v>
      </c>
    </row>
    <row r="85" spans="1:12" x14ac:dyDescent="0.25">
      <c r="A85">
        <v>2209</v>
      </c>
      <c r="B85">
        <v>2</v>
      </c>
      <c r="C85" s="13">
        <v>1</v>
      </c>
      <c r="D85">
        <v>4</v>
      </c>
      <c r="E85">
        <v>980</v>
      </c>
      <c r="F85">
        <v>5</v>
      </c>
      <c r="G85">
        <v>3</v>
      </c>
      <c r="H85">
        <v>980</v>
      </c>
      <c r="I85">
        <v>2</v>
      </c>
      <c r="J85">
        <v>5</v>
      </c>
      <c r="K85" s="12">
        <v>266600.07</v>
      </c>
      <c r="L85" s="12">
        <f t="shared" ref="L85:L91" si="8">K85*-1</f>
        <v>-266600.07</v>
      </c>
    </row>
    <row r="86" spans="1:12" x14ac:dyDescent="0.25">
      <c r="A86">
        <v>2209</v>
      </c>
      <c r="B86">
        <v>2</v>
      </c>
      <c r="C86" s="13">
        <v>1</v>
      </c>
      <c r="D86">
        <v>3</v>
      </c>
      <c r="E86">
        <v>980</v>
      </c>
      <c r="F86">
        <v>5</v>
      </c>
      <c r="G86">
        <v>3</v>
      </c>
      <c r="H86">
        <v>980</v>
      </c>
      <c r="I86">
        <v>1</v>
      </c>
      <c r="J86">
        <v>5</v>
      </c>
      <c r="K86" s="12">
        <v>0.13</v>
      </c>
      <c r="L86" s="12">
        <f t="shared" si="8"/>
        <v>-0.13</v>
      </c>
    </row>
    <row r="87" spans="1:12" x14ac:dyDescent="0.25">
      <c r="A87">
        <v>2209</v>
      </c>
      <c r="B87">
        <v>2</v>
      </c>
      <c r="C87" s="13">
        <v>1</v>
      </c>
      <c r="D87">
        <v>2</v>
      </c>
      <c r="E87">
        <v>980</v>
      </c>
      <c r="F87">
        <v>9</v>
      </c>
      <c r="G87">
        <v>3</v>
      </c>
      <c r="H87">
        <v>980</v>
      </c>
      <c r="I87">
        <v>2</v>
      </c>
      <c r="J87">
        <v>5</v>
      </c>
      <c r="K87" s="12">
        <v>0.32</v>
      </c>
      <c r="L87" s="12">
        <f t="shared" si="8"/>
        <v>-0.32</v>
      </c>
    </row>
    <row r="88" spans="1:12" x14ac:dyDescent="0.25">
      <c r="A88">
        <v>2209</v>
      </c>
      <c r="B88">
        <v>2</v>
      </c>
      <c r="C88" s="13">
        <v>1</v>
      </c>
      <c r="D88">
        <v>2</v>
      </c>
      <c r="E88">
        <v>980</v>
      </c>
      <c r="F88">
        <v>5</v>
      </c>
      <c r="G88">
        <v>3</v>
      </c>
      <c r="H88">
        <v>980</v>
      </c>
      <c r="I88">
        <v>1</v>
      </c>
      <c r="J88">
        <v>5</v>
      </c>
      <c r="K88" s="12">
        <v>11114.81</v>
      </c>
      <c r="L88" s="12">
        <f t="shared" si="8"/>
        <v>-11114.81</v>
      </c>
    </row>
    <row r="89" spans="1:12" x14ac:dyDescent="0.25">
      <c r="A89">
        <v>2209</v>
      </c>
      <c r="B89">
        <v>2</v>
      </c>
      <c r="C89" s="13">
        <v>1</v>
      </c>
      <c r="D89">
        <v>4</v>
      </c>
      <c r="E89">
        <v>980</v>
      </c>
      <c r="F89">
        <v>5</v>
      </c>
      <c r="G89">
        <v>3</v>
      </c>
      <c r="H89">
        <v>980</v>
      </c>
      <c r="I89">
        <v>1</v>
      </c>
      <c r="J89">
        <v>5</v>
      </c>
      <c r="K89" s="12">
        <v>454013.07</v>
      </c>
      <c r="L89" s="12">
        <f t="shared" si="8"/>
        <v>-454013.07</v>
      </c>
    </row>
    <row r="90" spans="1:12" x14ac:dyDescent="0.25">
      <c r="A90">
        <v>2209</v>
      </c>
      <c r="B90">
        <v>2</v>
      </c>
      <c r="C90" s="13">
        <v>1</v>
      </c>
      <c r="D90">
        <v>4</v>
      </c>
      <c r="E90">
        <v>840</v>
      </c>
      <c r="F90">
        <v>5</v>
      </c>
      <c r="G90">
        <v>3</v>
      </c>
      <c r="H90">
        <v>840</v>
      </c>
      <c r="I90">
        <v>2</v>
      </c>
      <c r="J90">
        <v>5</v>
      </c>
      <c r="K90" s="12">
        <v>52577.42</v>
      </c>
      <c r="L90" s="12">
        <f t="shared" si="8"/>
        <v>-52577.42</v>
      </c>
    </row>
    <row r="91" spans="1:12" x14ac:dyDescent="0.25">
      <c r="A91">
        <v>2209</v>
      </c>
      <c r="B91">
        <v>2</v>
      </c>
      <c r="C91" s="13">
        <v>1</v>
      </c>
      <c r="D91">
        <v>3</v>
      </c>
      <c r="E91">
        <v>980</v>
      </c>
      <c r="F91">
        <v>5</v>
      </c>
      <c r="G91">
        <v>3</v>
      </c>
      <c r="H91">
        <v>980</v>
      </c>
      <c r="I91">
        <v>2</v>
      </c>
      <c r="J91">
        <v>5</v>
      </c>
      <c r="K91" s="12">
        <v>0.05</v>
      </c>
      <c r="L91" s="12">
        <f t="shared" si="8"/>
        <v>-0.05</v>
      </c>
    </row>
    <row r="92" spans="1:12" x14ac:dyDescent="0.25">
      <c r="A92">
        <v>2233</v>
      </c>
      <c r="B92">
        <v>1</v>
      </c>
      <c r="C92" s="13">
        <v>1</v>
      </c>
      <c r="D92">
        <v>0</v>
      </c>
      <c r="E92">
        <v>980</v>
      </c>
      <c r="F92">
        <v>4</v>
      </c>
      <c r="G92">
        <v>3</v>
      </c>
      <c r="H92">
        <v>980</v>
      </c>
      <c r="I92">
        <v>1</v>
      </c>
      <c r="J92">
        <v>5</v>
      </c>
      <c r="K92" s="12">
        <v>4703662.28</v>
      </c>
      <c r="L92" s="12">
        <f t="shared" si="5"/>
        <v>4703662.28</v>
      </c>
    </row>
    <row r="93" spans="1:12" x14ac:dyDescent="0.25">
      <c r="A93">
        <v>2236</v>
      </c>
      <c r="B93">
        <v>2</v>
      </c>
      <c r="C93" s="13">
        <v>1</v>
      </c>
      <c r="D93">
        <v>5</v>
      </c>
      <c r="E93">
        <v>980</v>
      </c>
      <c r="F93">
        <v>4</v>
      </c>
      <c r="G93">
        <v>3</v>
      </c>
      <c r="H93">
        <v>980</v>
      </c>
      <c r="I93">
        <v>1</v>
      </c>
      <c r="J93">
        <v>5</v>
      </c>
      <c r="K93" s="12">
        <v>58790.44</v>
      </c>
      <c r="L93" s="12">
        <f>K93*-1</f>
        <v>-58790.44</v>
      </c>
    </row>
    <row r="94" spans="1:12" x14ac:dyDescent="0.25">
      <c r="A94">
        <v>2238</v>
      </c>
      <c r="B94">
        <v>1</v>
      </c>
      <c r="C94" s="13">
        <v>1</v>
      </c>
      <c r="D94">
        <v>2</v>
      </c>
      <c r="E94">
        <v>980</v>
      </c>
      <c r="F94">
        <v>4</v>
      </c>
      <c r="G94">
        <v>3</v>
      </c>
      <c r="H94">
        <v>980</v>
      </c>
      <c r="I94">
        <v>1</v>
      </c>
      <c r="J94">
        <v>5</v>
      </c>
      <c r="K94" s="12">
        <v>65525.84</v>
      </c>
      <c r="L94" s="12">
        <f t="shared" si="5"/>
        <v>65525.84</v>
      </c>
    </row>
    <row r="95" spans="1:12" x14ac:dyDescent="0.25">
      <c r="A95">
        <v>2239</v>
      </c>
      <c r="B95">
        <v>2</v>
      </c>
      <c r="C95" s="13">
        <v>1</v>
      </c>
      <c r="D95">
        <v>4</v>
      </c>
      <c r="E95">
        <v>980</v>
      </c>
      <c r="F95">
        <v>4</v>
      </c>
      <c r="G95">
        <v>3</v>
      </c>
      <c r="H95">
        <v>980</v>
      </c>
      <c r="I95">
        <v>1</v>
      </c>
      <c r="J95">
        <v>5</v>
      </c>
      <c r="K95" s="12">
        <v>2136.7399999999998</v>
      </c>
      <c r="L95" s="12">
        <f t="shared" ref="L95:L97" si="9">K95*-1</f>
        <v>-2136.7399999999998</v>
      </c>
    </row>
    <row r="96" spans="1:12" x14ac:dyDescent="0.25">
      <c r="A96">
        <v>2239</v>
      </c>
      <c r="B96">
        <v>2</v>
      </c>
      <c r="C96" s="13">
        <v>1</v>
      </c>
      <c r="D96">
        <v>2</v>
      </c>
      <c r="E96">
        <v>980</v>
      </c>
      <c r="F96">
        <v>5</v>
      </c>
      <c r="G96">
        <v>3</v>
      </c>
      <c r="H96">
        <v>980</v>
      </c>
      <c r="I96">
        <v>1</v>
      </c>
      <c r="J96">
        <v>5</v>
      </c>
      <c r="K96" s="12">
        <v>0.28999999999999998</v>
      </c>
      <c r="L96" s="12">
        <f t="shared" si="9"/>
        <v>-0.28999999999999998</v>
      </c>
    </row>
    <row r="97" spans="1:12" x14ac:dyDescent="0.25">
      <c r="A97">
        <v>2239</v>
      </c>
      <c r="B97">
        <v>2</v>
      </c>
      <c r="C97" s="13">
        <v>1</v>
      </c>
      <c r="D97">
        <v>4</v>
      </c>
      <c r="E97">
        <v>980</v>
      </c>
      <c r="F97">
        <v>5</v>
      </c>
      <c r="G97">
        <v>3</v>
      </c>
      <c r="H97">
        <v>980</v>
      </c>
      <c r="I97">
        <v>1</v>
      </c>
      <c r="J97">
        <v>5</v>
      </c>
      <c r="K97" s="12">
        <v>17.809999999999999</v>
      </c>
      <c r="L97" s="12">
        <f t="shared" si="9"/>
        <v>-17.809999999999999</v>
      </c>
    </row>
    <row r="98" spans="1:12" x14ac:dyDescent="0.25">
      <c r="A98">
        <v>2600</v>
      </c>
      <c r="B98">
        <v>1</v>
      </c>
      <c r="C98" s="13">
        <v>1</v>
      </c>
      <c r="D98">
        <v>9</v>
      </c>
      <c r="E98">
        <v>980</v>
      </c>
      <c r="F98">
        <v>5</v>
      </c>
      <c r="G98">
        <v>3</v>
      </c>
      <c r="H98">
        <v>980</v>
      </c>
      <c r="I98">
        <v>1</v>
      </c>
      <c r="J98">
        <v>3</v>
      </c>
      <c r="K98" s="12">
        <v>10501168.1</v>
      </c>
      <c r="L98" s="12">
        <f t="shared" si="5"/>
        <v>10501168.1</v>
      </c>
    </row>
    <row r="99" spans="1:12" x14ac:dyDescent="0.25">
      <c r="A99">
        <v>2600</v>
      </c>
      <c r="B99">
        <v>2</v>
      </c>
      <c r="C99" s="13">
        <v>1</v>
      </c>
      <c r="D99">
        <v>9</v>
      </c>
      <c r="E99">
        <v>643</v>
      </c>
      <c r="F99">
        <v>9</v>
      </c>
      <c r="G99">
        <v>3</v>
      </c>
      <c r="H99">
        <v>643</v>
      </c>
      <c r="I99">
        <v>1</v>
      </c>
      <c r="J99">
        <v>3</v>
      </c>
      <c r="K99" s="12">
        <v>164160.79999999999</v>
      </c>
      <c r="L99" s="12">
        <f t="shared" ref="L99:L116" si="10">K99*-1</f>
        <v>-164160.79999999999</v>
      </c>
    </row>
    <row r="100" spans="1:12" x14ac:dyDescent="0.25">
      <c r="A100">
        <v>2600</v>
      </c>
      <c r="B100">
        <v>2</v>
      </c>
      <c r="C100" s="13">
        <v>1</v>
      </c>
      <c r="D100">
        <v>9</v>
      </c>
      <c r="E100">
        <v>840</v>
      </c>
      <c r="F100">
        <v>9</v>
      </c>
      <c r="G100">
        <v>3</v>
      </c>
      <c r="H100">
        <v>840</v>
      </c>
      <c r="I100">
        <v>1</v>
      </c>
      <c r="J100">
        <v>3</v>
      </c>
      <c r="K100" s="12">
        <v>107033907.34</v>
      </c>
      <c r="L100" s="12">
        <f t="shared" si="10"/>
        <v>-107033907.34</v>
      </c>
    </row>
    <row r="101" spans="1:12" x14ac:dyDescent="0.25">
      <c r="A101">
        <v>2600</v>
      </c>
      <c r="B101">
        <v>2</v>
      </c>
      <c r="C101" s="13">
        <v>1</v>
      </c>
      <c r="D101">
        <v>9</v>
      </c>
      <c r="E101">
        <v>840</v>
      </c>
      <c r="F101">
        <v>9</v>
      </c>
      <c r="G101">
        <v>3</v>
      </c>
      <c r="H101">
        <v>840</v>
      </c>
      <c r="I101">
        <v>1</v>
      </c>
      <c r="J101">
        <v>4</v>
      </c>
      <c r="K101" s="12">
        <v>175735.67</v>
      </c>
      <c r="L101" s="12">
        <f t="shared" si="10"/>
        <v>-175735.67</v>
      </c>
    </row>
    <row r="102" spans="1:12" x14ac:dyDescent="0.25">
      <c r="A102">
        <v>2600</v>
      </c>
      <c r="B102">
        <v>2</v>
      </c>
      <c r="C102" s="13">
        <v>1</v>
      </c>
      <c r="D102">
        <v>9</v>
      </c>
      <c r="E102">
        <v>978</v>
      </c>
      <c r="F102">
        <v>9</v>
      </c>
      <c r="G102">
        <v>3</v>
      </c>
      <c r="H102">
        <v>978</v>
      </c>
      <c r="I102">
        <v>1</v>
      </c>
      <c r="J102">
        <v>3</v>
      </c>
      <c r="K102" s="12">
        <v>6081269.75</v>
      </c>
      <c r="L102" s="12">
        <f t="shared" si="10"/>
        <v>-6081269.75</v>
      </c>
    </row>
    <row r="103" spans="1:12" x14ac:dyDescent="0.25">
      <c r="A103">
        <v>2600</v>
      </c>
      <c r="B103">
        <v>2</v>
      </c>
      <c r="C103" s="13">
        <v>1</v>
      </c>
      <c r="D103">
        <v>9</v>
      </c>
      <c r="E103">
        <v>978</v>
      </c>
      <c r="F103">
        <v>9</v>
      </c>
      <c r="G103">
        <v>3</v>
      </c>
      <c r="H103">
        <v>978</v>
      </c>
      <c r="I103">
        <v>1</v>
      </c>
      <c r="J103">
        <v>4</v>
      </c>
      <c r="K103" s="12">
        <v>977458.81</v>
      </c>
      <c r="L103" s="12">
        <f t="shared" si="10"/>
        <v>-977458.81</v>
      </c>
    </row>
    <row r="104" spans="1:12" x14ac:dyDescent="0.25">
      <c r="A104">
        <v>2600</v>
      </c>
      <c r="B104">
        <v>2</v>
      </c>
      <c r="C104" s="13">
        <v>1</v>
      </c>
      <c r="D104">
        <v>9</v>
      </c>
      <c r="E104">
        <v>980</v>
      </c>
      <c r="F104">
        <v>9</v>
      </c>
      <c r="G104">
        <v>3</v>
      </c>
      <c r="H104">
        <v>980</v>
      </c>
      <c r="I104">
        <v>1</v>
      </c>
      <c r="J104">
        <v>3</v>
      </c>
      <c r="K104" s="12">
        <v>150337842.58000001</v>
      </c>
      <c r="L104" s="12">
        <f t="shared" si="10"/>
        <v>-150337842.58000001</v>
      </c>
    </row>
    <row r="105" spans="1:12" x14ac:dyDescent="0.25">
      <c r="A105">
        <v>2600</v>
      </c>
      <c r="B105">
        <v>2</v>
      </c>
      <c r="C105" s="13">
        <v>1</v>
      </c>
      <c r="D105">
        <v>9</v>
      </c>
      <c r="E105">
        <v>980</v>
      </c>
      <c r="F105">
        <v>9</v>
      </c>
      <c r="G105">
        <v>3</v>
      </c>
      <c r="H105">
        <v>980</v>
      </c>
      <c r="I105">
        <v>1</v>
      </c>
      <c r="J105">
        <v>4</v>
      </c>
      <c r="K105" s="12">
        <v>21645507.98</v>
      </c>
      <c r="L105" s="12">
        <f t="shared" si="10"/>
        <v>-21645507.98</v>
      </c>
    </row>
    <row r="106" spans="1:12" x14ac:dyDescent="0.25">
      <c r="A106">
        <v>2600</v>
      </c>
      <c r="B106">
        <v>2</v>
      </c>
      <c r="C106" s="13">
        <v>1</v>
      </c>
      <c r="D106">
        <v>9</v>
      </c>
      <c r="E106">
        <v>980</v>
      </c>
      <c r="F106">
        <v>9</v>
      </c>
      <c r="G106">
        <v>3</v>
      </c>
      <c r="H106">
        <v>980</v>
      </c>
      <c r="I106">
        <v>1</v>
      </c>
      <c r="J106">
        <v>5</v>
      </c>
      <c r="K106" s="12">
        <v>197071.86</v>
      </c>
      <c r="L106" s="12">
        <f t="shared" si="10"/>
        <v>-197071.86</v>
      </c>
    </row>
    <row r="107" spans="1:12" x14ac:dyDescent="0.25">
      <c r="A107">
        <v>2600</v>
      </c>
      <c r="B107">
        <v>2</v>
      </c>
      <c r="C107" s="13">
        <v>3</v>
      </c>
      <c r="D107">
        <v>9</v>
      </c>
      <c r="E107">
        <v>980</v>
      </c>
      <c r="F107">
        <v>9</v>
      </c>
      <c r="G107">
        <v>3</v>
      </c>
      <c r="H107">
        <v>980</v>
      </c>
      <c r="I107">
        <v>1</v>
      </c>
      <c r="J107">
        <v>3</v>
      </c>
      <c r="K107" s="12">
        <v>2506966.4700000002</v>
      </c>
      <c r="L107" s="12">
        <f t="shared" si="10"/>
        <v>-2506966.4700000002</v>
      </c>
    </row>
    <row r="108" spans="1:12" x14ac:dyDescent="0.25">
      <c r="A108">
        <v>2601</v>
      </c>
      <c r="B108">
        <v>2</v>
      </c>
      <c r="C108" s="13">
        <v>4</v>
      </c>
      <c r="D108">
        <v>1</v>
      </c>
      <c r="E108">
        <v>980</v>
      </c>
      <c r="F108">
        <v>9</v>
      </c>
      <c r="G108">
        <v>3</v>
      </c>
      <c r="H108">
        <v>980</v>
      </c>
      <c r="I108">
        <v>1</v>
      </c>
      <c r="J108">
        <v>1</v>
      </c>
      <c r="K108" s="12">
        <v>265914.40999999997</v>
      </c>
      <c r="L108" s="12">
        <f t="shared" si="10"/>
        <v>-265914.40999999997</v>
      </c>
    </row>
    <row r="109" spans="1:12" x14ac:dyDescent="0.25">
      <c r="A109">
        <v>2601</v>
      </c>
      <c r="B109">
        <v>2</v>
      </c>
      <c r="C109" s="13">
        <v>4</v>
      </c>
      <c r="D109">
        <v>2</v>
      </c>
      <c r="E109">
        <v>980</v>
      </c>
      <c r="F109">
        <v>9</v>
      </c>
      <c r="G109">
        <v>3</v>
      </c>
      <c r="H109">
        <v>980</v>
      </c>
      <c r="I109">
        <v>1</v>
      </c>
      <c r="J109">
        <v>1</v>
      </c>
      <c r="K109" s="12">
        <v>32088.04</v>
      </c>
      <c r="L109" s="12">
        <f t="shared" si="10"/>
        <v>-32088.04</v>
      </c>
    </row>
    <row r="110" spans="1:12" x14ac:dyDescent="0.25">
      <c r="A110">
        <v>2602</v>
      </c>
      <c r="B110">
        <v>2</v>
      </c>
      <c r="C110" s="13">
        <v>7</v>
      </c>
      <c r="D110">
        <v>1</v>
      </c>
      <c r="E110">
        <v>980</v>
      </c>
      <c r="F110">
        <v>5</v>
      </c>
      <c r="G110">
        <v>3</v>
      </c>
      <c r="H110">
        <v>980</v>
      </c>
      <c r="I110">
        <v>1</v>
      </c>
      <c r="J110">
        <v>3</v>
      </c>
      <c r="K110" s="12">
        <v>1089678.24</v>
      </c>
      <c r="L110" s="12">
        <f t="shared" si="10"/>
        <v>-1089678.24</v>
      </c>
    </row>
    <row r="111" spans="1:12" x14ac:dyDescent="0.25">
      <c r="A111">
        <v>2602</v>
      </c>
      <c r="B111">
        <v>2</v>
      </c>
      <c r="C111" s="13">
        <v>7</v>
      </c>
      <c r="D111">
        <v>2</v>
      </c>
      <c r="E111">
        <v>980</v>
      </c>
      <c r="F111">
        <v>9</v>
      </c>
      <c r="G111">
        <v>3</v>
      </c>
      <c r="H111">
        <v>980</v>
      </c>
      <c r="I111">
        <v>1</v>
      </c>
      <c r="J111">
        <v>3</v>
      </c>
      <c r="K111" s="12">
        <v>19952</v>
      </c>
      <c r="L111" s="12">
        <f t="shared" si="10"/>
        <v>-19952</v>
      </c>
    </row>
    <row r="112" spans="1:12" x14ac:dyDescent="0.25">
      <c r="A112">
        <v>2602</v>
      </c>
      <c r="B112">
        <v>2</v>
      </c>
      <c r="C112" s="13">
        <v>7</v>
      </c>
      <c r="D112">
        <v>9</v>
      </c>
      <c r="E112">
        <v>980</v>
      </c>
      <c r="F112">
        <v>9</v>
      </c>
      <c r="G112">
        <v>3</v>
      </c>
      <c r="H112">
        <v>980</v>
      </c>
      <c r="I112">
        <v>1</v>
      </c>
      <c r="J112">
        <v>3</v>
      </c>
      <c r="K112" s="12">
        <v>1648894.91</v>
      </c>
      <c r="L112" s="12">
        <f t="shared" si="10"/>
        <v>-1648894.91</v>
      </c>
    </row>
    <row r="113" spans="1:12" x14ac:dyDescent="0.25">
      <c r="A113">
        <v>2602</v>
      </c>
      <c r="B113">
        <v>2</v>
      </c>
      <c r="C113" s="13">
        <v>7</v>
      </c>
      <c r="D113">
        <v>9</v>
      </c>
      <c r="E113">
        <v>980</v>
      </c>
      <c r="F113">
        <v>9</v>
      </c>
      <c r="G113">
        <v>3</v>
      </c>
      <c r="H113">
        <v>980</v>
      </c>
      <c r="I113">
        <v>1</v>
      </c>
      <c r="J113">
        <v>4</v>
      </c>
      <c r="K113" s="12">
        <v>40705</v>
      </c>
      <c r="L113" s="12">
        <f t="shared" si="10"/>
        <v>-40705</v>
      </c>
    </row>
    <row r="114" spans="1:12" x14ac:dyDescent="0.25">
      <c r="A114">
        <v>2605</v>
      </c>
      <c r="B114">
        <v>2</v>
      </c>
      <c r="C114" s="13">
        <v>1</v>
      </c>
      <c r="D114">
        <v>9</v>
      </c>
      <c r="E114">
        <v>978</v>
      </c>
      <c r="F114">
        <v>9</v>
      </c>
      <c r="G114">
        <v>3</v>
      </c>
      <c r="H114">
        <v>978</v>
      </c>
      <c r="I114">
        <v>1</v>
      </c>
      <c r="J114">
        <v>3</v>
      </c>
      <c r="K114" s="12">
        <v>2008</v>
      </c>
      <c r="L114" s="12">
        <f t="shared" si="10"/>
        <v>-2008</v>
      </c>
    </row>
    <row r="115" spans="1:12" x14ac:dyDescent="0.25">
      <c r="A115">
        <v>2605</v>
      </c>
      <c r="B115">
        <v>2</v>
      </c>
      <c r="C115" s="13">
        <v>1</v>
      </c>
      <c r="D115">
        <v>9</v>
      </c>
      <c r="E115">
        <v>980</v>
      </c>
      <c r="F115">
        <v>9</v>
      </c>
      <c r="G115">
        <v>3</v>
      </c>
      <c r="H115">
        <v>980</v>
      </c>
      <c r="I115">
        <v>1</v>
      </c>
      <c r="J115">
        <v>4</v>
      </c>
      <c r="K115" s="12">
        <v>1432723.3</v>
      </c>
      <c r="L115" s="12">
        <f t="shared" si="10"/>
        <v>-1432723.3</v>
      </c>
    </row>
    <row r="116" spans="1:12" x14ac:dyDescent="0.25">
      <c r="A116">
        <v>2605</v>
      </c>
      <c r="B116">
        <v>2</v>
      </c>
      <c r="C116" s="13">
        <v>1</v>
      </c>
      <c r="D116">
        <v>9</v>
      </c>
      <c r="E116">
        <v>980</v>
      </c>
      <c r="F116">
        <v>9</v>
      </c>
      <c r="G116">
        <v>3</v>
      </c>
      <c r="H116">
        <v>980</v>
      </c>
      <c r="I116">
        <v>1</v>
      </c>
      <c r="J116">
        <v>3</v>
      </c>
      <c r="K116" s="12">
        <v>305963.53000000003</v>
      </c>
      <c r="L116" s="12">
        <f t="shared" si="10"/>
        <v>-305963.53000000003</v>
      </c>
    </row>
    <row r="117" spans="1:12" x14ac:dyDescent="0.25">
      <c r="A117">
        <v>2607</v>
      </c>
      <c r="B117">
        <v>1</v>
      </c>
      <c r="C117" s="13">
        <v>0</v>
      </c>
      <c r="D117">
        <v>2</v>
      </c>
      <c r="E117">
        <v>980</v>
      </c>
      <c r="F117">
        <v>5</v>
      </c>
      <c r="G117">
        <v>3</v>
      </c>
      <c r="H117">
        <v>980</v>
      </c>
      <c r="I117">
        <v>1</v>
      </c>
      <c r="J117">
        <v>3</v>
      </c>
      <c r="K117" s="12">
        <v>173885.48</v>
      </c>
      <c r="L117" s="12">
        <f t="shared" si="5"/>
        <v>173885.48</v>
      </c>
    </row>
    <row r="118" spans="1:12" x14ac:dyDescent="0.25">
      <c r="A118">
        <v>2609</v>
      </c>
      <c r="B118">
        <v>2</v>
      </c>
      <c r="C118" s="13">
        <v>0</v>
      </c>
      <c r="D118">
        <v>2</v>
      </c>
      <c r="E118">
        <v>980</v>
      </c>
      <c r="F118">
        <v>5</v>
      </c>
      <c r="G118">
        <v>3</v>
      </c>
      <c r="H118">
        <v>980</v>
      </c>
      <c r="I118">
        <v>1</v>
      </c>
      <c r="J118">
        <v>3</v>
      </c>
      <c r="K118" s="12">
        <v>2080.96</v>
      </c>
      <c r="L118" s="12">
        <f t="shared" ref="L118:L124" si="11">K118*-1</f>
        <v>-2080.96</v>
      </c>
    </row>
    <row r="119" spans="1:12" x14ac:dyDescent="0.25">
      <c r="A119">
        <v>2609</v>
      </c>
      <c r="B119">
        <v>2</v>
      </c>
      <c r="C119" s="13">
        <v>0</v>
      </c>
      <c r="D119">
        <v>4</v>
      </c>
      <c r="E119">
        <v>980</v>
      </c>
      <c r="F119">
        <v>5</v>
      </c>
      <c r="G119">
        <v>3</v>
      </c>
      <c r="H119">
        <v>980</v>
      </c>
      <c r="I119">
        <v>1</v>
      </c>
      <c r="J119">
        <v>3</v>
      </c>
      <c r="K119" s="12">
        <v>150959.24</v>
      </c>
      <c r="L119" s="12">
        <f t="shared" si="11"/>
        <v>-150959.24</v>
      </c>
    </row>
    <row r="120" spans="1:12" x14ac:dyDescent="0.25">
      <c r="A120">
        <v>2609</v>
      </c>
      <c r="B120">
        <v>2</v>
      </c>
      <c r="C120" s="13">
        <v>0</v>
      </c>
      <c r="D120">
        <v>3</v>
      </c>
      <c r="E120">
        <v>980</v>
      </c>
      <c r="F120">
        <v>9</v>
      </c>
      <c r="G120">
        <v>3</v>
      </c>
      <c r="H120">
        <v>980</v>
      </c>
      <c r="I120">
        <v>2</v>
      </c>
      <c r="J120">
        <v>3</v>
      </c>
      <c r="K120" s="12">
        <v>11551.45</v>
      </c>
      <c r="L120" s="12">
        <f t="shared" si="11"/>
        <v>-11551.45</v>
      </c>
    </row>
    <row r="121" spans="1:12" x14ac:dyDescent="0.25">
      <c r="A121">
        <v>2610</v>
      </c>
      <c r="B121">
        <v>2</v>
      </c>
      <c r="C121" s="13">
        <v>1</v>
      </c>
      <c r="D121">
        <v>0</v>
      </c>
      <c r="E121">
        <v>980</v>
      </c>
      <c r="F121">
        <v>9</v>
      </c>
      <c r="G121">
        <v>3</v>
      </c>
      <c r="H121">
        <v>980</v>
      </c>
      <c r="I121">
        <v>1</v>
      </c>
      <c r="J121">
        <v>3</v>
      </c>
      <c r="K121" s="12">
        <v>140045629.58000001</v>
      </c>
      <c r="L121" s="12">
        <f t="shared" si="11"/>
        <v>-140045629.58000001</v>
      </c>
    </row>
    <row r="122" spans="1:12" x14ac:dyDescent="0.25">
      <c r="A122">
        <v>2610</v>
      </c>
      <c r="B122">
        <v>2</v>
      </c>
      <c r="C122" s="13">
        <v>1</v>
      </c>
      <c r="D122">
        <v>0</v>
      </c>
      <c r="E122">
        <v>978</v>
      </c>
      <c r="F122">
        <v>9</v>
      </c>
      <c r="G122">
        <v>3</v>
      </c>
      <c r="H122">
        <v>978</v>
      </c>
      <c r="I122">
        <v>1</v>
      </c>
      <c r="J122">
        <v>3</v>
      </c>
      <c r="K122" s="12">
        <v>149038578.62</v>
      </c>
      <c r="L122" s="12">
        <f t="shared" si="11"/>
        <v>-149038578.62</v>
      </c>
    </row>
    <row r="123" spans="1:12" x14ac:dyDescent="0.25">
      <c r="A123">
        <v>2610</v>
      </c>
      <c r="B123">
        <v>2</v>
      </c>
      <c r="C123" s="13">
        <v>1</v>
      </c>
      <c r="D123">
        <v>0</v>
      </c>
      <c r="E123">
        <v>980</v>
      </c>
      <c r="F123">
        <v>9</v>
      </c>
      <c r="G123">
        <v>3</v>
      </c>
      <c r="H123">
        <v>980</v>
      </c>
      <c r="I123">
        <v>1</v>
      </c>
      <c r="J123">
        <v>4</v>
      </c>
      <c r="K123" s="12">
        <v>300</v>
      </c>
      <c r="L123" s="12">
        <f t="shared" si="11"/>
        <v>-300</v>
      </c>
    </row>
    <row r="124" spans="1:12" x14ac:dyDescent="0.25">
      <c r="A124">
        <v>2610</v>
      </c>
      <c r="B124">
        <v>2</v>
      </c>
      <c r="C124" s="13">
        <v>1</v>
      </c>
      <c r="D124">
        <v>0</v>
      </c>
      <c r="E124">
        <v>840</v>
      </c>
      <c r="F124">
        <v>9</v>
      </c>
      <c r="G124">
        <v>3</v>
      </c>
      <c r="H124">
        <v>840</v>
      </c>
      <c r="I124">
        <v>1</v>
      </c>
      <c r="J124">
        <v>3</v>
      </c>
      <c r="K124" s="12">
        <v>916508261.49000001</v>
      </c>
      <c r="L124" s="12">
        <f t="shared" si="11"/>
        <v>-916508261.49000001</v>
      </c>
    </row>
    <row r="125" spans="1:12" x14ac:dyDescent="0.25">
      <c r="A125">
        <v>2616</v>
      </c>
      <c r="B125">
        <v>1</v>
      </c>
      <c r="C125" s="13">
        <v>1</v>
      </c>
      <c r="D125">
        <v>0</v>
      </c>
      <c r="E125">
        <v>840</v>
      </c>
      <c r="F125">
        <v>9</v>
      </c>
      <c r="G125">
        <v>3</v>
      </c>
      <c r="H125">
        <v>840</v>
      </c>
      <c r="I125">
        <v>1</v>
      </c>
      <c r="J125">
        <v>3</v>
      </c>
      <c r="K125" s="12">
        <v>806.29</v>
      </c>
      <c r="L125" s="12">
        <f t="shared" si="5"/>
        <v>806.29</v>
      </c>
    </row>
    <row r="126" spans="1:12" x14ac:dyDescent="0.25">
      <c r="A126">
        <v>2616</v>
      </c>
      <c r="B126">
        <v>1</v>
      </c>
      <c r="C126" s="13">
        <v>1</v>
      </c>
      <c r="D126">
        <v>0</v>
      </c>
      <c r="E126">
        <v>980</v>
      </c>
      <c r="F126">
        <v>9</v>
      </c>
      <c r="G126">
        <v>3</v>
      </c>
      <c r="H126">
        <v>980</v>
      </c>
      <c r="I126">
        <v>1</v>
      </c>
      <c r="J126">
        <v>3</v>
      </c>
      <c r="K126" s="12">
        <v>7805.16</v>
      </c>
      <c r="L126" s="12">
        <f t="shared" si="5"/>
        <v>7805.16</v>
      </c>
    </row>
    <row r="127" spans="1:12" x14ac:dyDescent="0.25">
      <c r="A127">
        <v>2616</v>
      </c>
      <c r="B127">
        <v>2</v>
      </c>
      <c r="C127" s="13">
        <v>1</v>
      </c>
      <c r="D127">
        <v>0</v>
      </c>
      <c r="E127">
        <v>840</v>
      </c>
      <c r="F127">
        <v>9</v>
      </c>
      <c r="G127">
        <v>3</v>
      </c>
      <c r="H127">
        <v>840</v>
      </c>
      <c r="I127">
        <v>1</v>
      </c>
      <c r="J127">
        <v>3</v>
      </c>
      <c r="K127" s="12">
        <v>74.75</v>
      </c>
      <c r="L127" s="12">
        <f t="shared" ref="L127:L143" si="12">K127*-1</f>
        <v>-74.75</v>
      </c>
    </row>
    <row r="128" spans="1:12" x14ac:dyDescent="0.25">
      <c r="A128">
        <v>2618</v>
      </c>
      <c r="B128">
        <v>2</v>
      </c>
      <c r="C128" s="13">
        <v>1</v>
      </c>
      <c r="D128">
        <v>0</v>
      </c>
      <c r="E128">
        <v>980</v>
      </c>
      <c r="F128">
        <v>9</v>
      </c>
      <c r="G128">
        <v>3</v>
      </c>
      <c r="H128">
        <v>980</v>
      </c>
      <c r="I128">
        <v>1</v>
      </c>
      <c r="J128">
        <v>4</v>
      </c>
      <c r="K128" s="12">
        <v>3.15</v>
      </c>
      <c r="L128" s="12">
        <f t="shared" si="12"/>
        <v>-3.15</v>
      </c>
    </row>
    <row r="129" spans="1:12" x14ac:dyDescent="0.25">
      <c r="A129">
        <v>2618</v>
      </c>
      <c r="B129">
        <v>2</v>
      </c>
      <c r="C129" s="13">
        <v>1</v>
      </c>
      <c r="D129">
        <v>0</v>
      </c>
      <c r="E129">
        <v>980</v>
      </c>
      <c r="F129">
        <v>9</v>
      </c>
      <c r="G129">
        <v>3</v>
      </c>
      <c r="H129">
        <v>980</v>
      </c>
      <c r="I129">
        <v>1</v>
      </c>
      <c r="J129">
        <v>3</v>
      </c>
      <c r="K129" s="12">
        <v>968050.65</v>
      </c>
      <c r="L129" s="12">
        <f t="shared" si="12"/>
        <v>-968050.65</v>
      </c>
    </row>
    <row r="130" spans="1:12" x14ac:dyDescent="0.25">
      <c r="A130">
        <v>2618</v>
      </c>
      <c r="B130">
        <v>2</v>
      </c>
      <c r="C130" s="13">
        <v>1</v>
      </c>
      <c r="D130">
        <v>0</v>
      </c>
      <c r="E130">
        <v>978</v>
      </c>
      <c r="F130">
        <v>9</v>
      </c>
      <c r="G130">
        <v>3</v>
      </c>
      <c r="H130">
        <v>978</v>
      </c>
      <c r="I130">
        <v>1</v>
      </c>
      <c r="J130">
        <v>3</v>
      </c>
      <c r="K130" s="12">
        <v>1524936.67</v>
      </c>
      <c r="L130" s="12">
        <f t="shared" si="12"/>
        <v>-1524936.67</v>
      </c>
    </row>
    <row r="131" spans="1:12" x14ac:dyDescent="0.25">
      <c r="A131">
        <v>2618</v>
      </c>
      <c r="B131">
        <v>2</v>
      </c>
      <c r="C131" s="13">
        <v>1</v>
      </c>
      <c r="D131">
        <v>0</v>
      </c>
      <c r="E131">
        <v>840</v>
      </c>
      <c r="F131">
        <v>9</v>
      </c>
      <c r="G131">
        <v>3</v>
      </c>
      <c r="H131">
        <v>840</v>
      </c>
      <c r="I131">
        <v>1</v>
      </c>
      <c r="J131">
        <v>3</v>
      </c>
      <c r="K131" s="12">
        <v>23995188.77</v>
      </c>
      <c r="L131" s="12">
        <f t="shared" si="12"/>
        <v>-23995188.77</v>
      </c>
    </row>
    <row r="132" spans="1:12" x14ac:dyDescent="0.25">
      <c r="A132">
        <v>2620</v>
      </c>
      <c r="B132">
        <v>2</v>
      </c>
      <c r="C132" s="13">
        <v>1</v>
      </c>
      <c r="D132">
        <v>9</v>
      </c>
      <c r="E132">
        <v>985</v>
      </c>
      <c r="F132">
        <v>9</v>
      </c>
      <c r="G132">
        <v>3</v>
      </c>
      <c r="H132">
        <v>985</v>
      </c>
      <c r="I132">
        <v>1</v>
      </c>
      <c r="J132">
        <v>5</v>
      </c>
      <c r="K132" s="12">
        <v>42.29</v>
      </c>
      <c r="L132" s="12">
        <f t="shared" si="12"/>
        <v>-42.29</v>
      </c>
    </row>
    <row r="133" spans="1:12" x14ac:dyDescent="0.25">
      <c r="A133">
        <v>2620</v>
      </c>
      <c r="B133">
        <v>2</v>
      </c>
      <c r="C133" s="13">
        <v>3</v>
      </c>
      <c r="D133">
        <v>9</v>
      </c>
      <c r="E133">
        <v>980</v>
      </c>
      <c r="F133">
        <v>9</v>
      </c>
      <c r="G133">
        <v>3</v>
      </c>
      <c r="H133">
        <v>980</v>
      </c>
      <c r="I133">
        <v>1</v>
      </c>
      <c r="J133">
        <v>5</v>
      </c>
      <c r="K133" s="12">
        <v>2468437.0499999998</v>
      </c>
      <c r="L133" s="12">
        <f t="shared" si="12"/>
        <v>-2468437.0499999998</v>
      </c>
    </row>
    <row r="134" spans="1:12" x14ac:dyDescent="0.25">
      <c r="A134">
        <v>2620</v>
      </c>
      <c r="B134">
        <v>2</v>
      </c>
      <c r="C134" s="13">
        <v>3</v>
      </c>
      <c r="D134">
        <v>9</v>
      </c>
      <c r="E134">
        <v>978</v>
      </c>
      <c r="F134">
        <v>9</v>
      </c>
      <c r="G134">
        <v>3</v>
      </c>
      <c r="H134">
        <v>978</v>
      </c>
      <c r="I134">
        <v>1</v>
      </c>
      <c r="J134">
        <v>5</v>
      </c>
      <c r="K134" s="12">
        <v>1016188.79</v>
      </c>
      <c r="L134" s="12">
        <f t="shared" si="12"/>
        <v>-1016188.79</v>
      </c>
    </row>
    <row r="135" spans="1:12" x14ac:dyDescent="0.25">
      <c r="A135">
        <v>2620</v>
      </c>
      <c r="B135">
        <v>2</v>
      </c>
      <c r="C135" s="13">
        <v>3</v>
      </c>
      <c r="D135">
        <v>9</v>
      </c>
      <c r="E135">
        <v>840</v>
      </c>
      <c r="F135">
        <v>9</v>
      </c>
      <c r="G135">
        <v>3</v>
      </c>
      <c r="H135">
        <v>840</v>
      </c>
      <c r="I135">
        <v>1</v>
      </c>
      <c r="J135">
        <v>5</v>
      </c>
      <c r="K135" s="12">
        <v>14463609.73</v>
      </c>
      <c r="L135" s="12">
        <f t="shared" si="12"/>
        <v>-14463609.73</v>
      </c>
    </row>
    <row r="136" spans="1:12" x14ac:dyDescent="0.25">
      <c r="A136">
        <v>2620</v>
      </c>
      <c r="B136">
        <v>2</v>
      </c>
      <c r="C136" s="13">
        <v>3</v>
      </c>
      <c r="D136">
        <v>1</v>
      </c>
      <c r="E136">
        <v>840</v>
      </c>
      <c r="F136">
        <v>9</v>
      </c>
      <c r="G136">
        <v>3</v>
      </c>
      <c r="H136">
        <v>840</v>
      </c>
      <c r="I136">
        <v>1</v>
      </c>
      <c r="J136">
        <v>5</v>
      </c>
      <c r="K136" s="12">
        <v>182950.72</v>
      </c>
      <c r="L136" s="12">
        <f t="shared" si="12"/>
        <v>-182950.72</v>
      </c>
    </row>
    <row r="137" spans="1:12" x14ac:dyDescent="0.25">
      <c r="A137">
        <v>2620</v>
      </c>
      <c r="B137">
        <v>2</v>
      </c>
      <c r="C137" s="13">
        <v>1</v>
      </c>
      <c r="D137">
        <v>9</v>
      </c>
      <c r="E137">
        <v>980</v>
      </c>
      <c r="F137">
        <v>9</v>
      </c>
      <c r="G137">
        <v>3</v>
      </c>
      <c r="H137">
        <v>980</v>
      </c>
      <c r="I137">
        <v>1</v>
      </c>
      <c r="J137">
        <v>5</v>
      </c>
      <c r="K137" s="12">
        <v>19894183.050000001</v>
      </c>
      <c r="L137" s="12">
        <f t="shared" si="12"/>
        <v>-19894183.050000001</v>
      </c>
    </row>
    <row r="138" spans="1:12" x14ac:dyDescent="0.25">
      <c r="A138">
        <v>2620</v>
      </c>
      <c r="B138">
        <v>2</v>
      </c>
      <c r="C138" s="13">
        <v>1</v>
      </c>
      <c r="D138">
        <v>9</v>
      </c>
      <c r="E138">
        <v>643</v>
      </c>
      <c r="F138">
        <v>9</v>
      </c>
      <c r="G138">
        <v>3</v>
      </c>
      <c r="H138">
        <v>643</v>
      </c>
      <c r="I138">
        <v>1</v>
      </c>
      <c r="J138">
        <v>5</v>
      </c>
      <c r="K138" s="12">
        <v>8172.64</v>
      </c>
      <c r="L138" s="12">
        <f t="shared" si="12"/>
        <v>-8172.64</v>
      </c>
    </row>
    <row r="139" spans="1:12" x14ac:dyDescent="0.25">
      <c r="A139">
        <v>2620</v>
      </c>
      <c r="B139">
        <v>2</v>
      </c>
      <c r="C139" s="13">
        <v>1</v>
      </c>
      <c r="D139">
        <v>9</v>
      </c>
      <c r="E139">
        <v>826</v>
      </c>
      <c r="F139">
        <v>9</v>
      </c>
      <c r="G139">
        <v>3</v>
      </c>
      <c r="H139">
        <v>826</v>
      </c>
      <c r="I139">
        <v>1</v>
      </c>
      <c r="J139">
        <v>5</v>
      </c>
      <c r="K139" s="12">
        <v>39149.08</v>
      </c>
      <c r="L139" s="12">
        <f t="shared" si="12"/>
        <v>-39149.08</v>
      </c>
    </row>
    <row r="140" spans="1:12" x14ac:dyDescent="0.25">
      <c r="A140">
        <v>2620</v>
      </c>
      <c r="B140">
        <v>2</v>
      </c>
      <c r="C140" s="13">
        <v>1</v>
      </c>
      <c r="D140">
        <v>9</v>
      </c>
      <c r="E140">
        <v>840</v>
      </c>
      <c r="F140">
        <v>9</v>
      </c>
      <c r="G140">
        <v>3</v>
      </c>
      <c r="H140">
        <v>840</v>
      </c>
      <c r="I140">
        <v>1</v>
      </c>
      <c r="J140">
        <v>5</v>
      </c>
      <c r="K140" s="12">
        <v>10752800.539999999</v>
      </c>
      <c r="L140" s="12">
        <f t="shared" si="12"/>
        <v>-10752800.539999999</v>
      </c>
    </row>
    <row r="141" spans="1:12" x14ac:dyDescent="0.25">
      <c r="A141">
        <v>2620</v>
      </c>
      <c r="B141">
        <v>2</v>
      </c>
      <c r="C141" s="13">
        <v>1</v>
      </c>
      <c r="D141">
        <v>9</v>
      </c>
      <c r="E141">
        <v>978</v>
      </c>
      <c r="F141">
        <v>9</v>
      </c>
      <c r="G141">
        <v>3</v>
      </c>
      <c r="H141">
        <v>978</v>
      </c>
      <c r="I141">
        <v>1</v>
      </c>
      <c r="J141">
        <v>5</v>
      </c>
      <c r="K141" s="12">
        <v>2542856.0499999998</v>
      </c>
      <c r="L141" s="12">
        <f t="shared" si="12"/>
        <v>-2542856.0499999998</v>
      </c>
    </row>
    <row r="142" spans="1:12" x14ac:dyDescent="0.25">
      <c r="A142">
        <v>2620</v>
      </c>
      <c r="B142">
        <v>2</v>
      </c>
      <c r="C142" s="13">
        <v>1</v>
      </c>
      <c r="D142">
        <v>9</v>
      </c>
      <c r="E142">
        <v>980</v>
      </c>
      <c r="F142">
        <v>9</v>
      </c>
      <c r="G142">
        <v>3</v>
      </c>
      <c r="H142">
        <v>980</v>
      </c>
      <c r="I142">
        <v>1</v>
      </c>
      <c r="J142">
        <v>3</v>
      </c>
      <c r="K142" s="12">
        <v>3</v>
      </c>
      <c r="L142" s="12">
        <f t="shared" si="12"/>
        <v>-3</v>
      </c>
    </row>
    <row r="143" spans="1:12" x14ac:dyDescent="0.25">
      <c r="A143">
        <v>2620</v>
      </c>
      <c r="B143">
        <v>2</v>
      </c>
      <c r="C143" s="13">
        <v>2</v>
      </c>
      <c r="D143">
        <v>9</v>
      </c>
      <c r="E143">
        <v>980</v>
      </c>
      <c r="F143">
        <v>9</v>
      </c>
      <c r="G143">
        <v>3</v>
      </c>
      <c r="H143">
        <v>980</v>
      </c>
      <c r="I143">
        <v>1</v>
      </c>
      <c r="J143">
        <v>5</v>
      </c>
      <c r="K143" s="12">
        <v>51.61</v>
      </c>
      <c r="L143" s="12">
        <f t="shared" si="12"/>
        <v>-51.61</v>
      </c>
    </row>
    <row r="144" spans="1:12" x14ac:dyDescent="0.25">
      <c r="A144">
        <v>2625</v>
      </c>
      <c r="B144">
        <v>1</v>
      </c>
      <c r="C144" s="13">
        <v>2</v>
      </c>
      <c r="D144">
        <v>9</v>
      </c>
      <c r="E144">
        <v>980</v>
      </c>
      <c r="F144">
        <v>5</v>
      </c>
      <c r="G144">
        <v>3</v>
      </c>
      <c r="H144">
        <v>980</v>
      </c>
      <c r="I144">
        <v>1</v>
      </c>
      <c r="J144">
        <v>5</v>
      </c>
      <c r="K144" s="12">
        <v>1715004.99</v>
      </c>
      <c r="L144" s="12">
        <f t="shared" ref="L144:L194" si="13">K144*1</f>
        <v>1715004.99</v>
      </c>
    </row>
    <row r="145" spans="1:12" x14ac:dyDescent="0.25">
      <c r="A145">
        <v>2625</v>
      </c>
      <c r="B145">
        <v>1</v>
      </c>
      <c r="C145" s="13">
        <v>1</v>
      </c>
      <c r="D145">
        <v>9</v>
      </c>
      <c r="E145">
        <v>980</v>
      </c>
      <c r="F145">
        <v>5</v>
      </c>
      <c r="G145">
        <v>3</v>
      </c>
      <c r="H145">
        <v>980</v>
      </c>
      <c r="I145">
        <v>1</v>
      </c>
      <c r="J145">
        <v>5</v>
      </c>
      <c r="K145" s="12">
        <v>5484243.8399999999</v>
      </c>
      <c r="L145" s="12">
        <f t="shared" si="13"/>
        <v>5484243.8399999999</v>
      </c>
    </row>
    <row r="146" spans="1:12" x14ac:dyDescent="0.25">
      <c r="A146">
        <v>2625</v>
      </c>
      <c r="B146">
        <v>2</v>
      </c>
      <c r="C146" s="13">
        <v>2</v>
      </c>
      <c r="D146">
        <v>9</v>
      </c>
      <c r="E146">
        <v>840</v>
      </c>
      <c r="F146">
        <v>9</v>
      </c>
      <c r="G146">
        <v>3</v>
      </c>
      <c r="H146">
        <v>840</v>
      </c>
      <c r="I146">
        <v>1</v>
      </c>
      <c r="J146">
        <v>5</v>
      </c>
      <c r="K146" s="12">
        <v>123899.98</v>
      </c>
      <c r="L146" s="12">
        <f t="shared" ref="L146:L151" si="14">K146*-1</f>
        <v>-123899.98</v>
      </c>
    </row>
    <row r="147" spans="1:12" x14ac:dyDescent="0.25">
      <c r="A147">
        <v>2625</v>
      </c>
      <c r="B147">
        <v>2</v>
      </c>
      <c r="C147" s="13">
        <v>2</v>
      </c>
      <c r="D147">
        <v>9</v>
      </c>
      <c r="E147">
        <v>978</v>
      </c>
      <c r="F147">
        <v>9</v>
      </c>
      <c r="G147">
        <v>3</v>
      </c>
      <c r="H147">
        <v>978</v>
      </c>
      <c r="I147">
        <v>1</v>
      </c>
      <c r="J147">
        <v>5</v>
      </c>
      <c r="K147" s="12">
        <v>205805.66</v>
      </c>
      <c r="L147" s="12">
        <f t="shared" si="14"/>
        <v>-205805.66</v>
      </c>
    </row>
    <row r="148" spans="1:12" x14ac:dyDescent="0.25">
      <c r="A148">
        <v>2625</v>
      </c>
      <c r="B148">
        <v>2</v>
      </c>
      <c r="C148" s="13">
        <v>2</v>
      </c>
      <c r="D148">
        <v>9</v>
      </c>
      <c r="E148">
        <v>980</v>
      </c>
      <c r="F148">
        <v>9</v>
      </c>
      <c r="G148">
        <v>3</v>
      </c>
      <c r="H148">
        <v>980</v>
      </c>
      <c r="I148">
        <v>1</v>
      </c>
      <c r="J148">
        <v>5</v>
      </c>
      <c r="K148" s="12">
        <v>15800490.66</v>
      </c>
      <c r="L148" s="12">
        <f t="shared" si="14"/>
        <v>-15800490.66</v>
      </c>
    </row>
    <row r="149" spans="1:12" x14ac:dyDescent="0.25">
      <c r="A149">
        <v>2625</v>
      </c>
      <c r="B149">
        <v>2</v>
      </c>
      <c r="C149" s="13">
        <v>1</v>
      </c>
      <c r="D149">
        <v>9</v>
      </c>
      <c r="E149">
        <v>978</v>
      </c>
      <c r="F149">
        <v>9</v>
      </c>
      <c r="G149">
        <v>3</v>
      </c>
      <c r="H149">
        <v>978</v>
      </c>
      <c r="I149">
        <v>1</v>
      </c>
      <c r="J149">
        <v>5</v>
      </c>
      <c r="K149" s="12">
        <v>9970037.2100000009</v>
      </c>
      <c r="L149" s="12">
        <f t="shared" si="14"/>
        <v>-9970037.2100000009</v>
      </c>
    </row>
    <row r="150" spans="1:12" x14ac:dyDescent="0.25">
      <c r="A150">
        <v>2625</v>
      </c>
      <c r="B150">
        <v>2</v>
      </c>
      <c r="C150" s="13">
        <v>1</v>
      </c>
      <c r="D150">
        <v>9</v>
      </c>
      <c r="E150">
        <v>840</v>
      </c>
      <c r="F150">
        <v>9</v>
      </c>
      <c r="G150">
        <v>3</v>
      </c>
      <c r="H150">
        <v>840</v>
      </c>
      <c r="I150">
        <v>1</v>
      </c>
      <c r="J150">
        <v>5</v>
      </c>
      <c r="K150" s="12">
        <v>31588270.93</v>
      </c>
      <c r="L150" s="12">
        <f t="shared" si="14"/>
        <v>-31588270.93</v>
      </c>
    </row>
    <row r="151" spans="1:12" x14ac:dyDescent="0.25">
      <c r="A151">
        <v>2625</v>
      </c>
      <c r="B151">
        <v>2</v>
      </c>
      <c r="C151" s="13">
        <v>1</v>
      </c>
      <c r="D151">
        <v>9</v>
      </c>
      <c r="E151">
        <v>980</v>
      </c>
      <c r="F151">
        <v>9</v>
      </c>
      <c r="G151">
        <v>3</v>
      </c>
      <c r="H151">
        <v>980</v>
      </c>
      <c r="I151">
        <v>1</v>
      </c>
      <c r="J151">
        <v>5</v>
      </c>
      <c r="K151" s="12">
        <v>37874547.759999998</v>
      </c>
      <c r="L151" s="12">
        <f t="shared" si="14"/>
        <v>-37874547.759999998</v>
      </c>
    </row>
    <row r="152" spans="1:12" x14ac:dyDescent="0.25">
      <c r="A152">
        <v>2627</v>
      </c>
      <c r="B152">
        <v>1</v>
      </c>
      <c r="C152" s="13">
        <v>0</v>
      </c>
      <c r="D152">
        <v>2</v>
      </c>
      <c r="E152">
        <v>980</v>
      </c>
      <c r="F152">
        <v>5</v>
      </c>
      <c r="G152">
        <v>3</v>
      </c>
      <c r="H152">
        <v>980</v>
      </c>
      <c r="I152">
        <v>1</v>
      </c>
      <c r="J152">
        <v>5</v>
      </c>
      <c r="K152" s="12">
        <v>1662.99</v>
      </c>
      <c r="L152" s="12">
        <f t="shared" si="13"/>
        <v>1662.99</v>
      </c>
    </row>
    <row r="153" spans="1:12" x14ac:dyDescent="0.25">
      <c r="A153">
        <v>2627</v>
      </c>
      <c r="B153">
        <v>1</v>
      </c>
      <c r="C153" s="13">
        <v>0</v>
      </c>
      <c r="D153">
        <v>3</v>
      </c>
      <c r="E153">
        <v>980</v>
      </c>
      <c r="F153">
        <v>5</v>
      </c>
      <c r="G153">
        <v>3</v>
      </c>
      <c r="H153">
        <v>980</v>
      </c>
      <c r="I153">
        <v>1</v>
      </c>
      <c r="J153">
        <v>5</v>
      </c>
      <c r="K153" s="12">
        <v>23.59</v>
      </c>
      <c r="L153" s="12">
        <f t="shared" si="13"/>
        <v>23.59</v>
      </c>
    </row>
    <row r="154" spans="1:12" x14ac:dyDescent="0.25">
      <c r="A154">
        <v>2628</v>
      </c>
      <c r="B154">
        <v>2</v>
      </c>
      <c r="C154" s="13">
        <v>1</v>
      </c>
      <c r="D154">
        <v>0</v>
      </c>
      <c r="E154">
        <v>980</v>
      </c>
      <c r="F154">
        <v>9</v>
      </c>
      <c r="G154">
        <v>3</v>
      </c>
      <c r="H154">
        <v>980</v>
      </c>
      <c r="I154">
        <v>1</v>
      </c>
      <c r="J154">
        <v>5</v>
      </c>
      <c r="K154" s="12">
        <v>30395.23</v>
      </c>
      <c r="L154" s="12">
        <f t="shared" ref="L154:L165" si="15">K154*-1</f>
        <v>-30395.23</v>
      </c>
    </row>
    <row r="155" spans="1:12" x14ac:dyDescent="0.25">
      <c r="A155">
        <v>2628</v>
      </c>
      <c r="B155">
        <v>2</v>
      </c>
      <c r="C155" s="13">
        <v>1</v>
      </c>
      <c r="D155">
        <v>0</v>
      </c>
      <c r="E155">
        <v>978</v>
      </c>
      <c r="F155">
        <v>9</v>
      </c>
      <c r="G155">
        <v>3</v>
      </c>
      <c r="H155">
        <v>978</v>
      </c>
      <c r="I155">
        <v>1</v>
      </c>
      <c r="J155">
        <v>5</v>
      </c>
      <c r="K155" s="12">
        <v>5996.51</v>
      </c>
      <c r="L155" s="12">
        <f t="shared" si="15"/>
        <v>-5996.51</v>
      </c>
    </row>
    <row r="156" spans="1:12" x14ac:dyDescent="0.25">
      <c r="A156">
        <v>2628</v>
      </c>
      <c r="B156">
        <v>2</v>
      </c>
      <c r="C156" s="13">
        <v>1</v>
      </c>
      <c r="D156">
        <v>0</v>
      </c>
      <c r="E156">
        <v>840</v>
      </c>
      <c r="F156">
        <v>9</v>
      </c>
      <c r="G156">
        <v>3</v>
      </c>
      <c r="H156">
        <v>840</v>
      </c>
      <c r="I156">
        <v>1</v>
      </c>
      <c r="J156">
        <v>5</v>
      </c>
      <c r="K156" s="12">
        <v>166013.43</v>
      </c>
      <c r="L156" s="12">
        <f t="shared" si="15"/>
        <v>-166013.43</v>
      </c>
    </row>
    <row r="157" spans="1:12" x14ac:dyDescent="0.25">
      <c r="A157">
        <v>2629</v>
      </c>
      <c r="B157">
        <v>2</v>
      </c>
      <c r="C157" s="13">
        <v>0</v>
      </c>
      <c r="D157">
        <v>4</v>
      </c>
      <c r="E157">
        <v>980</v>
      </c>
      <c r="F157">
        <v>5</v>
      </c>
      <c r="G157">
        <v>3</v>
      </c>
      <c r="H157">
        <v>980</v>
      </c>
      <c r="I157">
        <v>2</v>
      </c>
      <c r="J157">
        <v>5</v>
      </c>
      <c r="K157" s="12">
        <v>7995.75</v>
      </c>
      <c r="L157" s="12">
        <f t="shared" si="15"/>
        <v>-7995.75</v>
      </c>
    </row>
    <row r="158" spans="1:12" x14ac:dyDescent="0.25">
      <c r="A158">
        <v>2629</v>
      </c>
      <c r="B158">
        <v>2</v>
      </c>
      <c r="C158" s="13">
        <v>0</v>
      </c>
      <c r="D158">
        <v>4</v>
      </c>
      <c r="E158">
        <v>980</v>
      </c>
      <c r="F158">
        <v>9</v>
      </c>
      <c r="G158">
        <v>3</v>
      </c>
      <c r="H158">
        <v>980</v>
      </c>
      <c r="I158">
        <v>2</v>
      </c>
      <c r="J158">
        <v>5</v>
      </c>
      <c r="K158" s="12">
        <v>14.08</v>
      </c>
      <c r="L158" s="12">
        <f t="shared" si="15"/>
        <v>-14.08</v>
      </c>
    </row>
    <row r="159" spans="1:12" x14ac:dyDescent="0.25">
      <c r="A159">
        <v>2629</v>
      </c>
      <c r="B159">
        <v>2</v>
      </c>
      <c r="C159" s="13">
        <v>0</v>
      </c>
      <c r="D159">
        <v>2</v>
      </c>
      <c r="E159">
        <v>980</v>
      </c>
      <c r="F159">
        <v>9</v>
      </c>
      <c r="G159">
        <v>3</v>
      </c>
      <c r="H159">
        <v>980</v>
      </c>
      <c r="I159">
        <v>2</v>
      </c>
      <c r="J159">
        <v>5</v>
      </c>
      <c r="K159" s="12">
        <v>17.87</v>
      </c>
      <c r="L159" s="12">
        <f t="shared" si="15"/>
        <v>-17.87</v>
      </c>
    </row>
    <row r="160" spans="1:12" x14ac:dyDescent="0.25">
      <c r="A160">
        <v>2629</v>
      </c>
      <c r="B160">
        <v>2</v>
      </c>
      <c r="C160" s="13">
        <v>0</v>
      </c>
      <c r="D160">
        <v>2</v>
      </c>
      <c r="E160">
        <v>980</v>
      </c>
      <c r="F160">
        <v>5</v>
      </c>
      <c r="G160">
        <v>3</v>
      </c>
      <c r="H160">
        <v>980</v>
      </c>
      <c r="I160">
        <v>1</v>
      </c>
      <c r="J160">
        <v>5</v>
      </c>
      <c r="K160" s="12">
        <v>224.95</v>
      </c>
      <c r="L160" s="12">
        <f t="shared" si="15"/>
        <v>-224.95</v>
      </c>
    </row>
    <row r="161" spans="1:12" x14ac:dyDescent="0.25">
      <c r="A161">
        <v>2629</v>
      </c>
      <c r="B161">
        <v>2</v>
      </c>
      <c r="C161" s="13">
        <v>0</v>
      </c>
      <c r="D161">
        <v>3</v>
      </c>
      <c r="E161">
        <v>980</v>
      </c>
      <c r="F161">
        <v>5</v>
      </c>
      <c r="G161">
        <v>3</v>
      </c>
      <c r="H161">
        <v>980</v>
      </c>
      <c r="I161">
        <v>2</v>
      </c>
      <c r="J161">
        <v>5</v>
      </c>
      <c r="K161" s="12">
        <v>601.99</v>
      </c>
      <c r="L161" s="12">
        <f t="shared" si="15"/>
        <v>-601.99</v>
      </c>
    </row>
    <row r="162" spans="1:12" x14ac:dyDescent="0.25">
      <c r="A162">
        <v>2629</v>
      </c>
      <c r="B162">
        <v>2</v>
      </c>
      <c r="C162" s="13">
        <v>0</v>
      </c>
      <c r="D162">
        <v>4</v>
      </c>
      <c r="E162">
        <v>980</v>
      </c>
      <c r="F162">
        <v>5</v>
      </c>
      <c r="G162">
        <v>3</v>
      </c>
      <c r="H162">
        <v>980</v>
      </c>
      <c r="I162">
        <v>1</v>
      </c>
      <c r="J162">
        <v>5</v>
      </c>
      <c r="K162" s="12">
        <v>95254.97</v>
      </c>
      <c r="L162" s="12">
        <f t="shared" si="15"/>
        <v>-95254.97</v>
      </c>
    </row>
    <row r="163" spans="1:12" x14ac:dyDescent="0.25">
      <c r="A163">
        <v>2630</v>
      </c>
      <c r="B163">
        <v>2</v>
      </c>
      <c r="C163" s="13">
        <v>1</v>
      </c>
      <c r="D163">
        <v>0</v>
      </c>
      <c r="E163">
        <v>980</v>
      </c>
      <c r="F163">
        <v>9</v>
      </c>
      <c r="G163">
        <v>3</v>
      </c>
      <c r="H163">
        <v>980</v>
      </c>
      <c r="I163">
        <v>1</v>
      </c>
      <c r="J163">
        <v>5</v>
      </c>
      <c r="K163" s="12">
        <v>526368570.31999999</v>
      </c>
      <c r="L163" s="12">
        <f t="shared" si="15"/>
        <v>-526368570.31999999</v>
      </c>
    </row>
    <row r="164" spans="1:12" x14ac:dyDescent="0.25">
      <c r="A164">
        <v>2630</v>
      </c>
      <c r="B164">
        <v>2</v>
      </c>
      <c r="C164" s="13">
        <v>1</v>
      </c>
      <c r="D164">
        <v>0</v>
      </c>
      <c r="E164">
        <v>840</v>
      </c>
      <c r="F164">
        <v>9</v>
      </c>
      <c r="G164">
        <v>3</v>
      </c>
      <c r="H164">
        <v>840</v>
      </c>
      <c r="I164">
        <v>1</v>
      </c>
      <c r="J164">
        <v>5</v>
      </c>
      <c r="K164" s="12">
        <v>869180441.74000001</v>
      </c>
      <c r="L164" s="12">
        <f t="shared" si="15"/>
        <v>-869180441.74000001</v>
      </c>
    </row>
    <row r="165" spans="1:12" x14ac:dyDescent="0.25">
      <c r="A165">
        <v>2630</v>
      </c>
      <c r="B165">
        <v>2</v>
      </c>
      <c r="C165" s="13">
        <v>1</v>
      </c>
      <c r="D165">
        <v>0</v>
      </c>
      <c r="E165">
        <v>978</v>
      </c>
      <c r="F165">
        <v>9</v>
      </c>
      <c r="G165">
        <v>3</v>
      </c>
      <c r="H165">
        <v>978</v>
      </c>
      <c r="I165">
        <v>1</v>
      </c>
      <c r="J165">
        <v>5</v>
      </c>
      <c r="K165" s="12">
        <v>62059996.640000001</v>
      </c>
      <c r="L165" s="12">
        <f t="shared" si="15"/>
        <v>-62059996.640000001</v>
      </c>
    </row>
    <row r="166" spans="1:12" x14ac:dyDescent="0.25">
      <c r="A166">
        <v>2636</v>
      </c>
      <c r="B166">
        <v>1</v>
      </c>
      <c r="C166" s="13">
        <v>1</v>
      </c>
      <c r="D166">
        <v>0</v>
      </c>
      <c r="E166">
        <v>840</v>
      </c>
      <c r="F166">
        <v>9</v>
      </c>
      <c r="G166">
        <v>3</v>
      </c>
      <c r="H166">
        <v>840</v>
      </c>
      <c r="I166">
        <v>1</v>
      </c>
      <c r="J166">
        <v>5</v>
      </c>
      <c r="K166" s="12">
        <v>87075.93</v>
      </c>
      <c r="L166" s="12">
        <f t="shared" si="13"/>
        <v>87075.93</v>
      </c>
    </row>
    <row r="167" spans="1:12" x14ac:dyDescent="0.25">
      <c r="A167">
        <v>2636</v>
      </c>
      <c r="B167">
        <v>1</v>
      </c>
      <c r="C167" s="13">
        <v>1</v>
      </c>
      <c r="D167">
        <v>0</v>
      </c>
      <c r="E167">
        <v>978</v>
      </c>
      <c r="F167">
        <v>9</v>
      </c>
      <c r="G167">
        <v>3</v>
      </c>
      <c r="H167">
        <v>978</v>
      </c>
      <c r="I167">
        <v>1</v>
      </c>
      <c r="J167">
        <v>5</v>
      </c>
      <c r="K167" s="12">
        <v>7880.54</v>
      </c>
      <c r="L167" s="12">
        <f t="shared" si="13"/>
        <v>7880.54</v>
      </c>
    </row>
    <row r="168" spans="1:12" x14ac:dyDescent="0.25">
      <c r="A168">
        <v>2636</v>
      </c>
      <c r="B168">
        <v>1</v>
      </c>
      <c r="C168" s="13">
        <v>1</v>
      </c>
      <c r="D168">
        <v>0</v>
      </c>
      <c r="E168">
        <v>980</v>
      </c>
      <c r="F168">
        <v>9</v>
      </c>
      <c r="G168">
        <v>3</v>
      </c>
      <c r="H168">
        <v>980</v>
      </c>
      <c r="I168">
        <v>1</v>
      </c>
      <c r="J168">
        <v>5</v>
      </c>
      <c r="K168" s="12">
        <v>254386.96</v>
      </c>
      <c r="L168" s="12">
        <f t="shared" si="13"/>
        <v>254386.96</v>
      </c>
    </row>
    <row r="169" spans="1:12" x14ac:dyDescent="0.25">
      <c r="A169">
        <v>2636</v>
      </c>
      <c r="B169">
        <v>2</v>
      </c>
      <c r="C169" s="13">
        <v>1</v>
      </c>
      <c r="D169">
        <v>0</v>
      </c>
      <c r="E169">
        <v>978</v>
      </c>
      <c r="F169">
        <v>9</v>
      </c>
      <c r="G169">
        <v>3</v>
      </c>
      <c r="H169">
        <v>978</v>
      </c>
      <c r="I169">
        <v>1</v>
      </c>
      <c r="J169">
        <v>5</v>
      </c>
      <c r="K169" s="12">
        <v>9.43</v>
      </c>
      <c r="L169" s="12">
        <f t="shared" ref="L169:L181" si="16">K169*-1</f>
        <v>-9.43</v>
      </c>
    </row>
    <row r="170" spans="1:12" x14ac:dyDescent="0.25">
      <c r="A170">
        <v>2636</v>
      </c>
      <c r="B170">
        <v>2</v>
      </c>
      <c r="C170" s="13">
        <v>1</v>
      </c>
      <c r="D170">
        <v>0</v>
      </c>
      <c r="E170">
        <v>840</v>
      </c>
      <c r="F170">
        <v>9</v>
      </c>
      <c r="G170">
        <v>3</v>
      </c>
      <c r="H170">
        <v>840</v>
      </c>
      <c r="I170">
        <v>1</v>
      </c>
      <c r="J170">
        <v>5</v>
      </c>
      <c r="K170" s="12">
        <v>92.79</v>
      </c>
      <c r="L170" s="12">
        <f t="shared" si="16"/>
        <v>-92.79</v>
      </c>
    </row>
    <row r="171" spans="1:12" x14ac:dyDescent="0.25">
      <c r="A171">
        <v>2636</v>
      </c>
      <c r="B171">
        <v>2</v>
      </c>
      <c r="C171" s="13">
        <v>1</v>
      </c>
      <c r="D171">
        <v>0</v>
      </c>
      <c r="E171">
        <v>980</v>
      </c>
      <c r="F171">
        <v>9</v>
      </c>
      <c r="G171">
        <v>3</v>
      </c>
      <c r="H171">
        <v>980</v>
      </c>
      <c r="I171">
        <v>1</v>
      </c>
      <c r="J171">
        <v>5</v>
      </c>
      <c r="K171" s="12">
        <v>129.44</v>
      </c>
      <c r="L171" s="12">
        <f t="shared" si="16"/>
        <v>-129.44</v>
      </c>
    </row>
    <row r="172" spans="1:12" x14ac:dyDescent="0.25">
      <c r="A172">
        <v>2638</v>
      </c>
      <c r="B172">
        <v>2</v>
      </c>
      <c r="C172" s="13">
        <v>1</v>
      </c>
      <c r="D172">
        <v>0</v>
      </c>
      <c r="E172">
        <v>978</v>
      </c>
      <c r="F172">
        <v>9</v>
      </c>
      <c r="G172">
        <v>3</v>
      </c>
      <c r="H172">
        <v>978</v>
      </c>
      <c r="I172">
        <v>1</v>
      </c>
      <c r="J172">
        <v>5</v>
      </c>
      <c r="K172" s="12">
        <v>673841.64</v>
      </c>
      <c r="L172" s="12">
        <f t="shared" si="16"/>
        <v>-673841.64</v>
      </c>
    </row>
    <row r="173" spans="1:12" x14ac:dyDescent="0.25">
      <c r="A173">
        <v>2638</v>
      </c>
      <c r="B173">
        <v>2</v>
      </c>
      <c r="C173" s="13">
        <v>1</v>
      </c>
      <c r="D173">
        <v>0</v>
      </c>
      <c r="E173">
        <v>840</v>
      </c>
      <c r="F173">
        <v>9</v>
      </c>
      <c r="G173">
        <v>3</v>
      </c>
      <c r="H173">
        <v>840</v>
      </c>
      <c r="I173">
        <v>1</v>
      </c>
      <c r="J173">
        <v>5</v>
      </c>
      <c r="K173" s="12">
        <v>7262674.7699999996</v>
      </c>
      <c r="L173" s="12">
        <f t="shared" si="16"/>
        <v>-7262674.7699999996</v>
      </c>
    </row>
    <row r="174" spans="1:12" x14ac:dyDescent="0.25">
      <c r="A174">
        <v>2638</v>
      </c>
      <c r="B174">
        <v>2</v>
      </c>
      <c r="C174" s="13">
        <v>1</v>
      </c>
      <c r="D174">
        <v>0</v>
      </c>
      <c r="E174">
        <v>980</v>
      </c>
      <c r="F174">
        <v>9</v>
      </c>
      <c r="G174">
        <v>3</v>
      </c>
      <c r="H174">
        <v>980</v>
      </c>
      <c r="I174">
        <v>1</v>
      </c>
      <c r="J174">
        <v>5</v>
      </c>
      <c r="K174" s="12">
        <v>10026748.4</v>
      </c>
      <c r="L174" s="12">
        <f t="shared" si="16"/>
        <v>-10026748.4</v>
      </c>
    </row>
    <row r="175" spans="1:12" x14ac:dyDescent="0.25">
      <c r="A175">
        <v>2650</v>
      </c>
      <c r="B175">
        <v>2</v>
      </c>
      <c r="C175" s="13">
        <v>1</v>
      </c>
      <c r="D175">
        <v>9</v>
      </c>
      <c r="E175">
        <v>840</v>
      </c>
      <c r="F175">
        <v>9</v>
      </c>
      <c r="G175">
        <v>3</v>
      </c>
      <c r="H175">
        <v>840</v>
      </c>
      <c r="I175">
        <v>1</v>
      </c>
      <c r="J175">
        <v>3</v>
      </c>
      <c r="K175" s="12">
        <v>26230.17</v>
      </c>
      <c r="L175" s="12">
        <f t="shared" si="16"/>
        <v>-26230.17</v>
      </c>
    </row>
    <row r="176" spans="1:12" x14ac:dyDescent="0.25">
      <c r="A176">
        <v>2650</v>
      </c>
      <c r="B176">
        <v>2</v>
      </c>
      <c r="C176" s="13">
        <v>1</v>
      </c>
      <c r="D176">
        <v>9</v>
      </c>
      <c r="E176">
        <v>980</v>
      </c>
      <c r="F176">
        <v>9</v>
      </c>
      <c r="G176">
        <v>3</v>
      </c>
      <c r="H176">
        <v>980</v>
      </c>
      <c r="I176">
        <v>1</v>
      </c>
      <c r="J176">
        <v>1</v>
      </c>
      <c r="K176" s="12">
        <v>10560.51</v>
      </c>
      <c r="L176" s="12">
        <f t="shared" si="16"/>
        <v>-10560.51</v>
      </c>
    </row>
    <row r="177" spans="1:12" x14ac:dyDescent="0.25">
      <c r="A177">
        <v>2650</v>
      </c>
      <c r="B177">
        <v>2</v>
      </c>
      <c r="C177" s="13">
        <v>1</v>
      </c>
      <c r="D177">
        <v>9</v>
      </c>
      <c r="E177">
        <v>980</v>
      </c>
      <c r="F177">
        <v>9</v>
      </c>
      <c r="G177">
        <v>3</v>
      </c>
      <c r="H177">
        <v>980</v>
      </c>
      <c r="I177">
        <v>1</v>
      </c>
      <c r="J177">
        <v>3</v>
      </c>
      <c r="K177" s="12">
        <v>39474898.979999997</v>
      </c>
      <c r="L177" s="12">
        <f t="shared" si="16"/>
        <v>-39474898.979999997</v>
      </c>
    </row>
    <row r="178" spans="1:12" x14ac:dyDescent="0.25">
      <c r="A178">
        <v>2650</v>
      </c>
      <c r="B178">
        <v>2</v>
      </c>
      <c r="C178" s="13">
        <v>3</v>
      </c>
      <c r="D178">
        <v>1</v>
      </c>
      <c r="E178">
        <v>980</v>
      </c>
      <c r="F178">
        <v>9</v>
      </c>
      <c r="G178">
        <v>3</v>
      </c>
      <c r="H178">
        <v>980</v>
      </c>
      <c r="I178">
        <v>1</v>
      </c>
      <c r="J178">
        <v>3</v>
      </c>
      <c r="K178" s="12">
        <v>510000</v>
      </c>
      <c r="L178" s="12">
        <f t="shared" si="16"/>
        <v>-510000</v>
      </c>
    </row>
    <row r="179" spans="1:12" x14ac:dyDescent="0.25">
      <c r="A179">
        <v>2651</v>
      </c>
      <c r="B179">
        <v>2</v>
      </c>
      <c r="C179" s="13">
        <v>4</v>
      </c>
      <c r="D179">
        <v>0</v>
      </c>
      <c r="E179">
        <v>840</v>
      </c>
      <c r="F179">
        <v>9</v>
      </c>
      <c r="G179">
        <v>3</v>
      </c>
      <c r="H179">
        <v>840</v>
      </c>
      <c r="I179">
        <v>1</v>
      </c>
      <c r="J179">
        <v>3</v>
      </c>
      <c r="K179" s="12">
        <v>522716.34</v>
      </c>
      <c r="L179" s="12">
        <f t="shared" si="16"/>
        <v>-522716.34</v>
      </c>
    </row>
    <row r="180" spans="1:12" x14ac:dyDescent="0.25">
      <c r="A180">
        <v>2651</v>
      </c>
      <c r="B180">
        <v>2</v>
      </c>
      <c r="C180" s="13">
        <v>4</v>
      </c>
      <c r="D180">
        <v>0</v>
      </c>
      <c r="E180">
        <v>980</v>
      </c>
      <c r="F180">
        <v>9</v>
      </c>
      <c r="G180">
        <v>3</v>
      </c>
      <c r="H180">
        <v>980</v>
      </c>
      <c r="I180">
        <v>1</v>
      </c>
      <c r="J180">
        <v>3</v>
      </c>
      <c r="K180" s="12">
        <v>5772800</v>
      </c>
      <c r="L180" s="12">
        <f t="shared" si="16"/>
        <v>-5772800</v>
      </c>
    </row>
    <row r="181" spans="1:12" x14ac:dyDescent="0.25">
      <c r="A181">
        <v>2655</v>
      </c>
      <c r="B181">
        <v>2</v>
      </c>
      <c r="C181" s="13">
        <v>1</v>
      </c>
      <c r="D181">
        <v>9</v>
      </c>
      <c r="E181">
        <v>980</v>
      </c>
      <c r="F181">
        <v>9</v>
      </c>
      <c r="G181">
        <v>3</v>
      </c>
      <c r="H181">
        <v>980</v>
      </c>
      <c r="I181">
        <v>1</v>
      </c>
      <c r="J181">
        <v>1</v>
      </c>
      <c r="K181" s="12">
        <v>212.71</v>
      </c>
      <c r="L181" s="12">
        <f t="shared" si="16"/>
        <v>-212.71</v>
      </c>
    </row>
    <row r="182" spans="1:12" x14ac:dyDescent="0.25">
      <c r="A182">
        <v>2656</v>
      </c>
      <c r="B182">
        <v>1</v>
      </c>
      <c r="C182" s="13">
        <v>4</v>
      </c>
      <c r="D182">
        <v>0</v>
      </c>
      <c r="E182">
        <v>980</v>
      </c>
      <c r="F182">
        <v>9</v>
      </c>
      <c r="G182">
        <v>3</v>
      </c>
      <c r="H182">
        <v>980</v>
      </c>
      <c r="I182">
        <v>1</v>
      </c>
      <c r="J182">
        <v>3</v>
      </c>
      <c r="K182" s="12">
        <v>69.86</v>
      </c>
      <c r="L182" s="12">
        <f t="shared" si="13"/>
        <v>69.86</v>
      </c>
    </row>
    <row r="183" spans="1:12" x14ac:dyDescent="0.25">
      <c r="A183">
        <v>2658</v>
      </c>
      <c r="B183">
        <v>2</v>
      </c>
      <c r="C183" s="13">
        <v>4</v>
      </c>
      <c r="D183">
        <v>0</v>
      </c>
      <c r="E183">
        <v>840</v>
      </c>
      <c r="F183">
        <v>9</v>
      </c>
      <c r="G183">
        <v>3</v>
      </c>
      <c r="H183">
        <v>840</v>
      </c>
      <c r="I183">
        <v>1</v>
      </c>
      <c r="J183">
        <v>3</v>
      </c>
      <c r="K183" s="12">
        <v>1886.74</v>
      </c>
      <c r="L183" s="12">
        <f t="shared" ref="L183:L185" si="17">K183*-1</f>
        <v>-1886.74</v>
      </c>
    </row>
    <row r="184" spans="1:12" x14ac:dyDescent="0.25">
      <c r="A184">
        <v>2658</v>
      </c>
      <c r="B184">
        <v>2</v>
      </c>
      <c r="C184" s="13">
        <v>5</v>
      </c>
      <c r="D184">
        <v>0</v>
      </c>
      <c r="E184">
        <v>980</v>
      </c>
      <c r="F184">
        <v>9</v>
      </c>
      <c r="G184">
        <v>3</v>
      </c>
      <c r="H184">
        <v>980</v>
      </c>
      <c r="I184">
        <v>1</v>
      </c>
      <c r="J184">
        <v>3</v>
      </c>
      <c r="K184" s="12">
        <v>4371.8500000000004</v>
      </c>
      <c r="L184" s="12">
        <f t="shared" si="17"/>
        <v>-4371.8500000000004</v>
      </c>
    </row>
    <row r="185" spans="1:12" x14ac:dyDescent="0.25">
      <c r="A185">
        <v>2658</v>
      </c>
      <c r="B185">
        <v>2</v>
      </c>
      <c r="C185" s="13">
        <v>4</v>
      </c>
      <c r="D185">
        <v>0</v>
      </c>
      <c r="E185">
        <v>980</v>
      </c>
      <c r="F185">
        <v>9</v>
      </c>
      <c r="G185">
        <v>3</v>
      </c>
      <c r="H185">
        <v>980</v>
      </c>
      <c r="I185">
        <v>1</v>
      </c>
      <c r="J185">
        <v>3</v>
      </c>
      <c r="K185" s="12">
        <v>57689.97</v>
      </c>
      <c r="L185" s="12">
        <f t="shared" si="17"/>
        <v>-57689.97</v>
      </c>
    </row>
    <row r="186" spans="1:12" x14ac:dyDescent="0.25">
      <c r="A186">
        <v>2809</v>
      </c>
      <c r="B186">
        <v>1</v>
      </c>
      <c r="C186" s="13">
        <v>6</v>
      </c>
      <c r="D186">
        <v>0</v>
      </c>
      <c r="E186">
        <v>840</v>
      </c>
      <c r="F186">
        <v>5</v>
      </c>
      <c r="G186">
        <v>3</v>
      </c>
      <c r="H186">
        <v>840</v>
      </c>
      <c r="I186">
        <v>1</v>
      </c>
      <c r="J186">
        <v>1</v>
      </c>
      <c r="K186" s="12">
        <v>515872.41</v>
      </c>
      <c r="L186" s="12">
        <f t="shared" si="13"/>
        <v>515872.41</v>
      </c>
    </row>
    <row r="187" spans="1:12" x14ac:dyDescent="0.25">
      <c r="A187">
        <v>2809</v>
      </c>
      <c r="B187">
        <v>1</v>
      </c>
      <c r="C187" s="13">
        <v>6</v>
      </c>
      <c r="D187">
        <v>0</v>
      </c>
      <c r="E187">
        <v>978</v>
      </c>
      <c r="F187">
        <v>5</v>
      </c>
      <c r="G187">
        <v>3</v>
      </c>
      <c r="H187">
        <v>978</v>
      </c>
      <c r="I187">
        <v>1</v>
      </c>
      <c r="J187">
        <v>1</v>
      </c>
      <c r="K187" s="12">
        <v>76762.98</v>
      </c>
      <c r="L187" s="12">
        <f t="shared" si="13"/>
        <v>76762.98</v>
      </c>
    </row>
    <row r="188" spans="1:12" x14ac:dyDescent="0.25">
      <c r="A188">
        <v>2890</v>
      </c>
      <c r="B188">
        <v>2</v>
      </c>
      <c r="C188" s="13">
        <v>6</v>
      </c>
      <c r="D188">
        <v>0</v>
      </c>
      <c r="E188">
        <v>978</v>
      </c>
      <c r="F188">
        <v>5</v>
      </c>
      <c r="G188">
        <v>3</v>
      </c>
      <c r="H188">
        <v>978</v>
      </c>
      <c r="I188">
        <v>1</v>
      </c>
      <c r="J188">
        <v>1</v>
      </c>
      <c r="K188" s="12">
        <v>9878.25</v>
      </c>
      <c r="L188" s="12">
        <f t="shared" ref="L188:L191" si="18">K188*-1</f>
        <v>-9878.25</v>
      </c>
    </row>
    <row r="189" spans="1:12" x14ac:dyDescent="0.25">
      <c r="A189">
        <v>2890</v>
      </c>
      <c r="B189">
        <v>2</v>
      </c>
      <c r="C189" s="13">
        <v>6</v>
      </c>
      <c r="D189">
        <v>0</v>
      </c>
      <c r="E189">
        <v>980</v>
      </c>
      <c r="F189">
        <v>5</v>
      </c>
      <c r="G189">
        <v>3</v>
      </c>
      <c r="H189">
        <v>980</v>
      </c>
      <c r="I189">
        <v>1</v>
      </c>
      <c r="J189">
        <v>1</v>
      </c>
      <c r="K189" s="12">
        <v>795</v>
      </c>
      <c r="L189" s="12">
        <f t="shared" si="18"/>
        <v>-795</v>
      </c>
    </row>
    <row r="190" spans="1:12" x14ac:dyDescent="0.25">
      <c r="A190">
        <v>2890</v>
      </c>
      <c r="B190">
        <v>2</v>
      </c>
      <c r="C190" s="13">
        <v>6</v>
      </c>
      <c r="D190">
        <v>0</v>
      </c>
      <c r="E190">
        <v>840</v>
      </c>
      <c r="F190">
        <v>5</v>
      </c>
      <c r="G190">
        <v>3</v>
      </c>
      <c r="H190">
        <v>840</v>
      </c>
      <c r="I190">
        <v>1</v>
      </c>
      <c r="J190">
        <v>1</v>
      </c>
      <c r="K190" s="12">
        <v>22705.23</v>
      </c>
      <c r="L190" s="12">
        <f t="shared" si="18"/>
        <v>-22705.23</v>
      </c>
    </row>
    <row r="191" spans="1:12" x14ac:dyDescent="0.25">
      <c r="A191">
        <v>2920</v>
      </c>
      <c r="B191">
        <v>2</v>
      </c>
      <c r="C191" s="13">
        <v>0</v>
      </c>
      <c r="D191">
        <v>0</v>
      </c>
      <c r="E191">
        <v>980</v>
      </c>
      <c r="F191">
        <v>9</v>
      </c>
      <c r="G191">
        <v>3</v>
      </c>
      <c r="H191">
        <v>980</v>
      </c>
      <c r="I191">
        <v>1</v>
      </c>
      <c r="J191">
        <v>1</v>
      </c>
      <c r="K191" s="12">
        <v>11522726.07</v>
      </c>
      <c r="L191" s="12">
        <f t="shared" si="18"/>
        <v>-11522726.07</v>
      </c>
    </row>
    <row r="192" spans="1:12" x14ac:dyDescent="0.25">
      <c r="A192">
        <v>2924</v>
      </c>
      <c r="B192">
        <v>1</v>
      </c>
      <c r="C192" s="13">
        <v>0</v>
      </c>
      <c r="D192">
        <v>0</v>
      </c>
      <c r="E192">
        <v>980</v>
      </c>
      <c r="F192">
        <v>5</v>
      </c>
      <c r="G192">
        <v>3</v>
      </c>
      <c r="H192">
        <v>980</v>
      </c>
      <c r="I192">
        <v>1</v>
      </c>
      <c r="J192">
        <v>1</v>
      </c>
      <c r="K192" s="12">
        <v>10096896.65</v>
      </c>
      <c r="L192" s="12">
        <f t="shared" si="13"/>
        <v>10096896.65</v>
      </c>
    </row>
    <row r="193" spans="1:12" x14ac:dyDescent="0.25">
      <c r="A193">
        <v>2924</v>
      </c>
      <c r="B193">
        <v>1</v>
      </c>
      <c r="C193" s="13">
        <v>0</v>
      </c>
      <c r="D193">
        <v>0</v>
      </c>
      <c r="E193">
        <v>840</v>
      </c>
      <c r="F193">
        <v>5</v>
      </c>
      <c r="G193">
        <v>3</v>
      </c>
      <c r="H193">
        <v>840</v>
      </c>
      <c r="I193">
        <v>1</v>
      </c>
      <c r="J193">
        <v>1</v>
      </c>
      <c r="K193" s="12">
        <v>266611.46999999997</v>
      </c>
      <c r="L193" s="12">
        <f t="shared" si="13"/>
        <v>266611.46999999997</v>
      </c>
    </row>
    <row r="194" spans="1:12" x14ac:dyDescent="0.25">
      <c r="A194">
        <v>2924</v>
      </c>
      <c r="B194">
        <v>1</v>
      </c>
      <c r="C194" s="13">
        <v>0</v>
      </c>
      <c r="D194">
        <v>0</v>
      </c>
      <c r="E194">
        <v>978</v>
      </c>
      <c r="F194">
        <v>5</v>
      </c>
      <c r="G194">
        <v>3</v>
      </c>
      <c r="H194">
        <v>978</v>
      </c>
      <c r="I194">
        <v>1</v>
      </c>
      <c r="J194">
        <v>1</v>
      </c>
      <c r="K194" s="12">
        <v>243209.46</v>
      </c>
      <c r="L194" s="12">
        <f t="shared" si="13"/>
        <v>243209.46</v>
      </c>
    </row>
    <row r="195" spans="1:12" x14ac:dyDescent="0.25">
      <c r="A195">
        <v>2924</v>
      </c>
      <c r="B195">
        <v>2</v>
      </c>
      <c r="C195" s="13">
        <v>0</v>
      </c>
      <c r="D195">
        <v>0</v>
      </c>
      <c r="E195">
        <v>840</v>
      </c>
      <c r="F195">
        <v>9</v>
      </c>
      <c r="G195">
        <v>3</v>
      </c>
      <c r="H195">
        <v>840</v>
      </c>
      <c r="I195">
        <v>1</v>
      </c>
      <c r="J195">
        <v>1</v>
      </c>
      <c r="K195" s="12">
        <v>2602053.7000000002</v>
      </c>
      <c r="L195" s="12">
        <f t="shared" ref="L195:L197" si="19">K195*-1</f>
        <v>-2602053.7000000002</v>
      </c>
    </row>
    <row r="196" spans="1:12" x14ac:dyDescent="0.25">
      <c r="A196">
        <v>2924</v>
      </c>
      <c r="B196">
        <v>2</v>
      </c>
      <c r="C196" s="13">
        <v>0</v>
      </c>
      <c r="D196">
        <v>0</v>
      </c>
      <c r="E196">
        <v>978</v>
      </c>
      <c r="F196">
        <v>9</v>
      </c>
      <c r="G196">
        <v>3</v>
      </c>
      <c r="H196">
        <v>978</v>
      </c>
      <c r="I196">
        <v>1</v>
      </c>
      <c r="J196">
        <v>1</v>
      </c>
      <c r="K196" s="12">
        <v>1488437.93</v>
      </c>
      <c r="L196" s="12">
        <f t="shared" si="19"/>
        <v>-1488437.93</v>
      </c>
    </row>
    <row r="197" spans="1:12" x14ac:dyDescent="0.25">
      <c r="A197">
        <v>2924</v>
      </c>
      <c r="B197">
        <v>2</v>
      </c>
      <c r="C197" s="13">
        <v>0</v>
      </c>
      <c r="D197">
        <v>0</v>
      </c>
      <c r="E197">
        <v>980</v>
      </c>
      <c r="F197">
        <v>9</v>
      </c>
      <c r="G197">
        <v>3</v>
      </c>
      <c r="H197">
        <v>980</v>
      </c>
      <c r="I197">
        <v>1</v>
      </c>
      <c r="J197">
        <v>1</v>
      </c>
      <c r="K197" s="12">
        <v>2408470.64</v>
      </c>
      <c r="L197" s="12">
        <f t="shared" si="19"/>
        <v>-2408470.64</v>
      </c>
    </row>
    <row r="198" spans="1:12" x14ac:dyDescent="0.25">
      <c r="A198">
        <v>3043</v>
      </c>
      <c r="B198">
        <v>1</v>
      </c>
      <c r="C198" s="13">
        <v>2</v>
      </c>
      <c r="D198">
        <v>0</v>
      </c>
      <c r="E198">
        <v>980</v>
      </c>
      <c r="F198">
        <v>5</v>
      </c>
      <c r="G198">
        <v>3</v>
      </c>
      <c r="H198">
        <v>980</v>
      </c>
      <c r="I198">
        <v>1</v>
      </c>
      <c r="J198">
        <v>1</v>
      </c>
      <c r="K198" s="12">
        <v>37816</v>
      </c>
      <c r="L198" s="12">
        <f t="shared" ref="L198:L239" si="20">K198*1</f>
        <v>37816</v>
      </c>
    </row>
    <row r="199" spans="1:12" x14ac:dyDescent="0.25">
      <c r="A199">
        <v>3103</v>
      </c>
      <c r="B199">
        <v>1</v>
      </c>
      <c r="C199" s="13">
        <v>5</v>
      </c>
      <c r="D199">
        <v>9</v>
      </c>
      <c r="E199">
        <v>980</v>
      </c>
      <c r="F199">
        <v>5</v>
      </c>
      <c r="G199">
        <v>3</v>
      </c>
      <c r="H199">
        <v>980</v>
      </c>
      <c r="I199">
        <v>1</v>
      </c>
      <c r="J199">
        <v>3</v>
      </c>
      <c r="K199" s="12">
        <v>784000</v>
      </c>
      <c r="L199" s="12">
        <f t="shared" si="20"/>
        <v>784000</v>
      </c>
    </row>
    <row r="200" spans="1:12" x14ac:dyDescent="0.25">
      <c r="A200">
        <v>3107</v>
      </c>
      <c r="B200">
        <v>2</v>
      </c>
      <c r="C200" s="13">
        <v>5</v>
      </c>
      <c r="D200">
        <v>9</v>
      </c>
      <c r="E200">
        <v>980</v>
      </c>
      <c r="F200">
        <v>5</v>
      </c>
      <c r="G200">
        <v>3</v>
      </c>
      <c r="H200">
        <v>980</v>
      </c>
      <c r="I200">
        <v>1</v>
      </c>
      <c r="J200">
        <v>3</v>
      </c>
      <c r="K200" s="12">
        <v>784000</v>
      </c>
      <c r="L200" s="12">
        <f t="shared" ref="L200:L202" si="21">K200*-1</f>
        <v>-784000</v>
      </c>
    </row>
    <row r="201" spans="1:12" x14ac:dyDescent="0.25">
      <c r="A201">
        <v>3320</v>
      </c>
      <c r="B201">
        <v>2</v>
      </c>
      <c r="C201" s="13">
        <v>2</v>
      </c>
      <c r="D201">
        <v>0</v>
      </c>
      <c r="E201">
        <v>840</v>
      </c>
      <c r="F201">
        <v>9</v>
      </c>
      <c r="G201">
        <v>3</v>
      </c>
      <c r="H201">
        <v>840</v>
      </c>
      <c r="I201">
        <v>1</v>
      </c>
      <c r="J201">
        <v>5</v>
      </c>
      <c r="K201" s="12">
        <v>12947771.82</v>
      </c>
      <c r="L201" s="12">
        <f t="shared" si="21"/>
        <v>-12947771.82</v>
      </c>
    </row>
    <row r="202" spans="1:12" x14ac:dyDescent="0.25">
      <c r="A202">
        <v>3320</v>
      </c>
      <c r="B202">
        <v>2</v>
      </c>
      <c r="C202" s="13">
        <v>2</v>
      </c>
      <c r="D202">
        <v>0</v>
      </c>
      <c r="E202">
        <v>978</v>
      </c>
      <c r="F202">
        <v>9</v>
      </c>
      <c r="G202">
        <v>3</v>
      </c>
      <c r="H202">
        <v>978</v>
      </c>
      <c r="I202">
        <v>1</v>
      </c>
      <c r="J202">
        <v>5</v>
      </c>
      <c r="K202" s="12">
        <v>148965.79</v>
      </c>
      <c r="L202" s="12">
        <f t="shared" si="21"/>
        <v>-148965.79</v>
      </c>
    </row>
    <row r="203" spans="1:12" x14ac:dyDescent="0.25">
      <c r="A203">
        <v>3326</v>
      </c>
      <c r="B203">
        <v>1</v>
      </c>
      <c r="C203" s="13">
        <v>2</v>
      </c>
      <c r="D203">
        <v>0</v>
      </c>
      <c r="E203">
        <v>978</v>
      </c>
      <c r="F203">
        <v>9</v>
      </c>
      <c r="G203">
        <v>3</v>
      </c>
      <c r="H203">
        <v>978</v>
      </c>
      <c r="I203">
        <v>1</v>
      </c>
      <c r="J203">
        <v>5</v>
      </c>
      <c r="K203" s="12">
        <v>22.8</v>
      </c>
      <c r="L203" s="12">
        <f t="shared" si="20"/>
        <v>22.8</v>
      </c>
    </row>
    <row r="204" spans="1:12" x14ac:dyDescent="0.25">
      <c r="A204">
        <v>3326</v>
      </c>
      <c r="B204">
        <v>1</v>
      </c>
      <c r="C204" s="13">
        <v>2</v>
      </c>
      <c r="D204">
        <v>0</v>
      </c>
      <c r="E204">
        <v>840</v>
      </c>
      <c r="F204">
        <v>9</v>
      </c>
      <c r="G204">
        <v>3</v>
      </c>
      <c r="H204">
        <v>840</v>
      </c>
      <c r="I204">
        <v>1</v>
      </c>
      <c r="J204">
        <v>5</v>
      </c>
      <c r="K204" s="12">
        <v>1987.89</v>
      </c>
      <c r="L204" s="12">
        <f t="shared" si="20"/>
        <v>1987.89</v>
      </c>
    </row>
    <row r="205" spans="1:12" x14ac:dyDescent="0.25">
      <c r="A205">
        <v>3328</v>
      </c>
      <c r="B205">
        <v>2</v>
      </c>
      <c r="C205" s="13">
        <v>2</v>
      </c>
      <c r="D205">
        <v>0</v>
      </c>
      <c r="E205">
        <v>978</v>
      </c>
      <c r="F205">
        <v>9</v>
      </c>
      <c r="G205">
        <v>3</v>
      </c>
      <c r="H205">
        <v>978</v>
      </c>
      <c r="I205">
        <v>1</v>
      </c>
      <c r="J205">
        <v>5</v>
      </c>
      <c r="K205" s="12">
        <v>5224.1400000000003</v>
      </c>
      <c r="L205" s="12">
        <f t="shared" ref="L205:L206" si="22">K205*-1</f>
        <v>-5224.1400000000003</v>
      </c>
    </row>
    <row r="206" spans="1:12" x14ac:dyDescent="0.25">
      <c r="A206">
        <v>3328</v>
      </c>
      <c r="B206">
        <v>2</v>
      </c>
      <c r="C206" s="13">
        <v>2</v>
      </c>
      <c r="D206">
        <v>0</v>
      </c>
      <c r="E206">
        <v>840</v>
      </c>
      <c r="F206">
        <v>9</v>
      </c>
      <c r="G206">
        <v>3</v>
      </c>
      <c r="H206">
        <v>840</v>
      </c>
      <c r="I206">
        <v>1</v>
      </c>
      <c r="J206">
        <v>5</v>
      </c>
      <c r="K206" s="12">
        <v>216123.87</v>
      </c>
      <c r="L206" s="12">
        <f t="shared" si="22"/>
        <v>-216123.87</v>
      </c>
    </row>
    <row r="207" spans="1:12" x14ac:dyDescent="0.25">
      <c r="A207">
        <v>3402</v>
      </c>
      <c r="B207">
        <v>1</v>
      </c>
      <c r="C207" s="13">
        <v>0</v>
      </c>
      <c r="D207">
        <v>0</v>
      </c>
      <c r="E207">
        <v>980</v>
      </c>
      <c r="F207">
        <v>5</v>
      </c>
      <c r="G207">
        <v>3</v>
      </c>
      <c r="H207">
        <v>980</v>
      </c>
      <c r="I207">
        <v>1</v>
      </c>
      <c r="J207">
        <v>1</v>
      </c>
      <c r="K207" s="12">
        <v>158160.07</v>
      </c>
      <c r="L207" s="12">
        <f t="shared" si="20"/>
        <v>158160.07</v>
      </c>
    </row>
    <row r="208" spans="1:12" x14ac:dyDescent="0.25">
      <c r="A208">
        <v>3500</v>
      </c>
      <c r="B208">
        <v>1</v>
      </c>
      <c r="C208" s="13">
        <v>0</v>
      </c>
      <c r="D208">
        <v>0</v>
      </c>
      <c r="E208">
        <v>980</v>
      </c>
      <c r="F208">
        <v>5</v>
      </c>
      <c r="G208">
        <v>3</v>
      </c>
      <c r="H208">
        <v>980</v>
      </c>
      <c r="I208">
        <v>0</v>
      </c>
      <c r="J208">
        <v>1</v>
      </c>
      <c r="K208" s="12">
        <v>4803942.3600000003</v>
      </c>
      <c r="L208" s="12">
        <f t="shared" si="20"/>
        <v>4803942.3600000003</v>
      </c>
    </row>
    <row r="209" spans="1:12" x14ac:dyDescent="0.25">
      <c r="A209">
        <v>3510</v>
      </c>
      <c r="B209">
        <v>1</v>
      </c>
      <c r="C209" s="13">
        <v>0</v>
      </c>
      <c r="D209">
        <v>0</v>
      </c>
      <c r="E209">
        <v>980</v>
      </c>
      <c r="F209">
        <v>5</v>
      </c>
      <c r="G209">
        <v>3</v>
      </c>
      <c r="H209">
        <v>980</v>
      </c>
      <c r="I209">
        <v>1</v>
      </c>
      <c r="J209">
        <v>1</v>
      </c>
      <c r="K209" s="12">
        <v>44420.92</v>
      </c>
      <c r="L209" s="12">
        <f t="shared" si="20"/>
        <v>44420.92</v>
      </c>
    </row>
    <row r="210" spans="1:12" x14ac:dyDescent="0.25">
      <c r="A210">
        <v>3510</v>
      </c>
      <c r="B210">
        <v>1</v>
      </c>
      <c r="C210" s="13">
        <v>0</v>
      </c>
      <c r="D210">
        <v>0</v>
      </c>
      <c r="E210">
        <v>980</v>
      </c>
      <c r="F210">
        <v>5</v>
      </c>
      <c r="G210">
        <v>3</v>
      </c>
      <c r="H210">
        <v>980</v>
      </c>
      <c r="I210">
        <v>1</v>
      </c>
      <c r="J210">
        <v>3</v>
      </c>
      <c r="K210" s="12">
        <v>1105497.8</v>
      </c>
      <c r="L210" s="12">
        <f t="shared" si="20"/>
        <v>1105497.8</v>
      </c>
    </row>
    <row r="211" spans="1:12" x14ac:dyDescent="0.25">
      <c r="A211">
        <v>3510</v>
      </c>
      <c r="B211">
        <v>1</v>
      </c>
      <c r="C211" s="13">
        <v>0</v>
      </c>
      <c r="D211">
        <v>0</v>
      </c>
      <c r="E211">
        <v>980</v>
      </c>
      <c r="F211">
        <v>5</v>
      </c>
      <c r="G211">
        <v>3</v>
      </c>
      <c r="H211">
        <v>980</v>
      </c>
      <c r="I211">
        <v>1</v>
      </c>
      <c r="J211">
        <v>4</v>
      </c>
      <c r="K211" s="12">
        <v>315480.82</v>
      </c>
      <c r="L211" s="12">
        <f t="shared" si="20"/>
        <v>315480.82</v>
      </c>
    </row>
    <row r="212" spans="1:12" x14ac:dyDescent="0.25">
      <c r="A212">
        <v>3519</v>
      </c>
      <c r="B212">
        <v>1</v>
      </c>
      <c r="C212" s="13">
        <v>0</v>
      </c>
      <c r="D212">
        <v>0</v>
      </c>
      <c r="E212">
        <v>980</v>
      </c>
      <c r="F212">
        <v>5</v>
      </c>
      <c r="G212">
        <v>3</v>
      </c>
      <c r="H212">
        <v>980</v>
      </c>
      <c r="I212">
        <v>1</v>
      </c>
      <c r="J212">
        <v>3</v>
      </c>
      <c r="K212" s="12">
        <v>7490424.96</v>
      </c>
      <c r="L212" s="12">
        <f t="shared" si="20"/>
        <v>7490424.96</v>
      </c>
    </row>
    <row r="213" spans="1:12" x14ac:dyDescent="0.25">
      <c r="A213">
        <v>3519</v>
      </c>
      <c r="B213">
        <v>1</v>
      </c>
      <c r="C213" s="13">
        <v>0</v>
      </c>
      <c r="D213">
        <v>0</v>
      </c>
      <c r="E213">
        <v>980</v>
      </c>
      <c r="F213">
        <v>5</v>
      </c>
      <c r="G213">
        <v>3</v>
      </c>
      <c r="H213">
        <v>980</v>
      </c>
      <c r="I213">
        <v>1</v>
      </c>
      <c r="J213">
        <v>4</v>
      </c>
      <c r="K213" s="12">
        <v>7428125.2699999996</v>
      </c>
      <c r="L213" s="12">
        <f t="shared" si="20"/>
        <v>7428125.2699999996</v>
      </c>
    </row>
    <row r="214" spans="1:12" x14ac:dyDescent="0.25">
      <c r="A214">
        <v>3519</v>
      </c>
      <c r="B214">
        <v>1</v>
      </c>
      <c r="C214" s="13">
        <v>0</v>
      </c>
      <c r="D214">
        <v>0</v>
      </c>
      <c r="E214">
        <v>980</v>
      </c>
      <c r="F214">
        <v>5</v>
      </c>
      <c r="G214">
        <v>3</v>
      </c>
      <c r="H214">
        <v>980</v>
      </c>
      <c r="I214">
        <v>1</v>
      </c>
      <c r="J214">
        <v>5</v>
      </c>
      <c r="K214" s="12">
        <v>212620.76</v>
      </c>
      <c r="L214" s="12">
        <f t="shared" si="20"/>
        <v>212620.76</v>
      </c>
    </row>
    <row r="215" spans="1:12" x14ac:dyDescent="0.25">
      <c r="A215">
        <v>3519</v>
      </c>
      <c r="B215">
        <v>1</v>
      </c>
      <c r="C215" s="13">
        <v>0</v>
      </c>
      <c r="D215">
        <v>0</v>
      </c>
      <c r="E215">
        <v>980</v>
      </c>
      <c r="F215">
        <v>5</v>
      </c>
      <c r="G215">
        <v>3</v>
      </c>
      <c r="H215">
        <v>980</v>
      </c>
      <c r="I215">
        <v>1</v>
      </c>
      <c r="J215">
        <v>2</v>
      </c>
      <c r="K215" s="12">
        <v>8868.7000000000007</v>
      </c>
      <c r="L215" s="12">
        <f t="shared" si="20"/>
        <v>8868.7000000000007</v>
      </c>
    </row>
    <row r="216" spans="1:12" x14ac:dyDescent="0.25">
      <c r="A216">
        <v>3519</v>
      </c>
      <c r="B216">
        <v>1</v>
      </c>
      <c r="C216" s="13">
        <v>0</v>
      </c>
      <c r="D216">
        <v>0</v>
      </c>
      <c r="E216">
        <v>980</v>
      </c>
      <c r="F216">
        <v>5</v>
      </c>
      <c r="G216">
        <v>3</v>
      </c>
      <c r="H216">
        <v>980</v>
      </c>
      <c r="I216">
        <v>1</v>
      </c>
      <c r="J216">
        <v>1</v>
      </c>
      <c r="K216" s="12">
        <v>883624.02</v>
      </c>
      <c r="L216" s="12">
        <f t="shared" si="20"/>
        <v>883624.02</v>
      </c>
    </row>
    <row r="217" spans="1:12" x14ac:dyDescent="0.25">
      <c r="A217">
        <v>3520</v>
      </c>
      <c r="B217">
        <v>1</v>
      </c>
      <c r="C217" s="13">
        <v>0</v>
      </c>
      <c r="D217">
        <v>0</v>
      </c>
      <c r="E217">
        <v>980</v>
      </c>
      <c r="F217">
        <v>5</v>
      </c>
      <c r="G217">
        <v>3</v>
      </c>
      <c r="H217">
        <v>980</v>
      </c>
      <c r="I217">
        <v>1</v>
      </c>
      <c r="J217">
        <v>1</v>
      </c>
      <c r="K217" s="12">
        <v>1125.05</v>
      </c>
      <c r="L217" s="12">
        <f t="shared" si="20"/>
        <v>1125.05</v>
      </c>
    </row>
    <row r="218" spans="1:12" x14ac:dyDescent="0.25">
      <c r="A218">
        <v>3521</v>
      </c>
      <c r="B218">
        <v>1</v>
      </c>
      <c r="C218" s="13">
        <v>0</v>
      </c>
      <c r="D218">
        <v>0</v>
      </c>
      <c r="E218">
        <v>980</v>
      </c>
      <c r="F218">
        <v>5</v>
      </c>
      <c r="G218">
        <v>3</v>
      </c>
      <c r="H218">
        <v>980</v>
      </c>
      <c r="I218">
        <v>1</v>
      </c>
      <c r="J218">
        <v>1</v>
      </c>
      <c r="K218" s="12">
        <v>245480</v>
      </c>
      <c r="L218" s="12">
        <f t="shared" si="20"/>
        <v>245480</v>
      </c>
    </row>
    <row r="219" spans="1:12" x14ac:dyDescent="0.25">
      <c r="A219">
        <v>3522</v>
      </c>
      <c r="B219">
        <v>1</v>
      </c>
      <c r="C219" s="13">
        <v>0</v>
      </c>
      <c r="D219">
        <v>0</v>
      </c>
      <c r="E219">
        <v>980</v>
      </c>
      <c r="F219">
        <v>5</v>
      </c>
      <c r="G219">
        <v>3</v>
      </c>
      <c r="H219">
        <v>980</v>
      </c>
      <c r="I219">
        <v>1</v>
      </c>
      <c r="J219">
        <v>1</v>
      </c>
      <c r="K219" s="12">
        <v>6185.69</v>
      </c>
      <c r="L219" s="12">
        <f t="shared" si="20"/>
        <v>6185.69</v>
      </c>
    </row>
    <row r="220" spans="1:12" x14ac:dyDescent="0.25">
      <c r="A220">
        <v>3540</v>
      </c>
      <c r="B220">
        <v>1</v>
      </c>
      <c r="C220" s="13">
        <v>3</v>
      </c>
      <c r="D220">
        <v>9</v>
      </c>
      <c r="E220">
        <v>840</v>
      </c>
      <c r="F220">
        <v>5</v>
      </c>
      <c r="G220">
        <v>3</v>
      </c>
      <c r="H220">
        <v>840</v>
      </c>
      <c r="I220">
        <v>1</v>
      </c>
      <c r="J220">
        <v>1</v>
      </c>
      <c r="K220" s="12">
        <v>784074.51</v>
      </c>
      <c r="L220" s="12">
        <f t="shared" si="20"/>
        <v>784074.51</v>
      </c>
    </row>
    <row r="221" spans="1:12" x14ac:dyDescent="0.25">
      <c r="A221">
        <v>3542</v>
      </c>
      <c r="B221">
        <v>1</v>
      </c>
      <c r="C221" s="13">
        <v>1</v>
      </c>
      <c r="D221">
        <v>0</v>
      </c>
      <c r="E221">
        <v>980</v>
      </c>
      <c r="F221">
        <v>5</v>
      </c>
      <c r="G221">
        <v>3</v>
      </c>
      <c r="H221">
        <v>980</v>
      </c>
      <c r="I221">
        <v>1</v>
      </c>
      <c r="J221">
        <v>3</v>
      </c>
      <c r="K221" s="12">
        <v>108142.27</v>
      </c>
      <c r="L221" s="12">
        <f t="shared" si="20"/>
        <v>108142.27</v>
      </c>
    </row>
    <row r="222" spans="1:12" x14ac:dyDescent="0.25">
      <c r="A222">
        <v>3548</v>
      </c>
      <c r="B222">
        <v>1</v>
      </c>
      <c r="C222" s="13">
        <v>6</v>
      </c>
      <c r="D222">
        <v>0</v>
      </c>
      <c r="E222">
        <v>980</v>
      </c>
      <c r="F222">
        <v>5</v>
      </c>
      <c r="G222">
        <v>3</v>
      </c>
      <c r="H222">
        <v>980</v>
      </c>
      <c r="I222">
        <v>1</v>
      </c>
      <c r="J222">
        <v>3</v>
      </c>
      <c r="K222" s="12">
        <v>40000</v>
      </c>
      <c r="L222" s="12">
        <f t="shared" si="20"/>
        <v>40000</v>
      </c>
    </row>
    <row r="223" spans="1:12" x14ac:dyDescent="0.25">
      <c r="A223">
        <v>3548</v>
      </c>
      <c r="B223">
        <v>1</v>
      </c>
      <c r="C223" s="13">
        <v>6</v>
      </c>
      <c r="D223">
        <v>0</v>
      </c>
      <c r="E223">
        <v>980</v>
      </c>
      <c r="F223">
        <v>5</v>
      </c>
      <c r="G223">
        <v>3</v>
      </c>
      <c r="H223">
        <v>980</v>
      </c>
      <c r="I223">
        <v>2</v>
      </c>
      <c r="J223">
        <v>3</v>
      </c>
      <c r="K223" s="12">
        <v>1351664.32</v>
      </c>
      <c r="L223" s="12">
        <f t="shared" si="20"/>
        <v>1351664.32</v>
      </c>
    </row>
    <row r="224" spans="1:12" x14ac:dyDescent="0.25">
      <c r="A224">
        <v>3550</v>
      </c>
      <c r="B224">
        <v>1</v>
      </c>
      <c r="C224" s="13">
        <v>0</v>
      </c>
      <c r="D224">
        <v>0</v>
      </c>
      <c r="E224">
        <v>980</v>
      </c>
      <c r="F224">
        <v>5</v>
      </c>
      <c r="G224">
        <v>3</v>
      </c>
      <c r="H224">
        <v>980</v>
      </c>
      <c r="I224">
        <v>1</v>
      </c>
      <c r="J224">
        <v>1</v>
      </c>
      <c r="K224" s="12">
        <v>9300</v>
      </c>
      <c r="L224" s="12">
        <f t="shared" si="20"/>
        <v>9300</v>
      </c>
    </row>
    <row r="225" spans="1:12" x14ac:dyDescent="0.25">
      <c r="A225">
        <v>3551</v>
      </c>
      <c r="B225">
        <v>1</v>
      </c>
      <c r="C225" s="13">
        <v>0</v>
      </c>
      <c r="D225">
        <v>0</v>
      </c>
      <c r="E225">
        <v>980</v>
      </c>
      <c r="F225">
        <v>5</v>
      </c>
      <c r="G225">
        <v>3</v>
      </c>
      <c r="H225">
        <v>980</v>
      </c>
      <c r="I225">
        <v>1</v>
      </c>
      <c r="J225">
        <v>5</v>
      </c>
      <c r="K225" s="12">
        <v>69</v>
      </c>
      <c r="L225" s="12">
        <f t="shared" si="20"/>
        <v>69</v>
      </c>
    </row>
    <row r="226" spans="1:12" x14ac:dyDescent="0.25">
      <c r="A226">
        <v>3552</v>
      </c>
      <c r="B226">
        <v>1</v>
      </c>
      <c r="C226" s="13">
        <v>0</v>
      </c>
      <c r="D226">
        <v>0</v>
      </c>
      <c r="E226">
        <v>980</v>
      </c>
      <c r="F226">
        <v>5</v>
      </c>
      <c r="G226">
        <v>3</v>
      </c>
      <c r="H226">
        <v>980</v>
      </c>
      <c r="I226">
        <v>1</v>
      </c>
      <c r="J226">
        <v>1</v>
      </c>
      <c r="K226" s="12">
        <v>455597</v>
      </c>
      <c r="L226" s="12">
        <f t="shared" si="20"/>
        <v>455597</v>
      </c>
    </row>
    <row r="227" spans="1:12" x14ac:dyDescent="0.25">
      <c r="A227">
        <v>3570</v>
      </c>
      <c r="B227">
        <v>1</v>
      </c>
      <c r="C227" s="13">
        <v>1</v>
      </c>
      <c r="D227">
        <v>3</v>
      </c>
      <c r="E227">
        <v>980</v>
      </c>
      <c r="F227">
        <v>5</v>
      </c>
      <c r="G227">
        <v>3</v>
      </c>
      <c r="H227">
        <v>980</v>
      </c>
      <c r="I227">
        <v>2</v>
      </c>
      <c r="J227">
        <v>4</v>
      </c>
      <c r="K227" s="12">
        <v>288</v>
      </c>
      <c r="L227" s="12">
        <f t="shared" si="20"/>
        <v>288</v>
      </c>
    </row>
    <row r="228" spans="1:12" x14ac:dyDescent="0.25">
      <c r="A228">
        <v>3570</v>
      </c>
      <c r="B228">
        <v>1</v>
      </c>
      <c r="C228" s="13">
        <v>1</v>
      </c>
      <c r="D228">
        <v>3</v>
      </c>
      <c r="E228">
        <v>980</v>
      </c>
      <c r="F228">
        <v>5</v>
      </c>
      <c r="G228">
        <v>3</v>
      </c>
      <c r="H228">
        <v>980</v>
      </c>
      <c r="I228">
        <v>2</v>
      </c>
      <c r="J228">
        <v>3</v>
      </c>
      <c r="K228" s="12">
        <v>1401.95</v>
      </c>
      <c r="L228" s="12">
        <f t="shared" si="20"/>
        <v>1401.95</v>
      </c>
    </row>
    <row r="229" spans="1:12" x14ac:dyDescent="0.25">
      <c r="A229">
        <v>3570</v>
      </c>
      <c r="B229">
        <v>1</v>
      </c>
      <c r="C229" s="13">
        <v>1</v>
      </c>
      <c r="D229">
        <v>3</v>
      </c>
      <c r="E229">
        <v>980</v>
      </c>
      <c r="F229">
        <v>5</v>
      </c>
      <c r="G229">
        <v>3</v>
      </c>
      <c r="H229">
        <v>980</v>
      </c>
      <c r="I229">
        <v>1</v>
      </c>
      <c r="J229">
        <v>5</v>
      </c>
      <c r="K229" s="12">
        <v>93.85</v>
      </c>
      <c r="L229" s="12">
        <f t="shared" si="20"/>
        <v>93.85</v>
      </c>
    </row>
    <row r="230" spans="1:12" x14ac:dyDescent="0.25">
      <c r="A230">
        <v>3570</v>
      </c>
      <c r="B230">
        <v>1</v>
      </c>
      <c r="C230" s="13">
        <v>1</v>
      </c>
      <c r="D230">
        <v>3</v>
      </c>
      <c r="E230">
        <v>980</v>
      </c>
      <c r="F230">
        <v>5</v>
      </c>
      <c r="G230">
        <v>3</v>
      </c>
      <c r="H230">
        <v>980</v>
      </c>
      <c r="I230">
        <v>1</v>
      </c>
      <c r="J230">
        <v>4</v>
      </c>
      <c r="K230" s="12">
        <v>4361.6899999999996</v>
      </c>
      <c r="L230" s="12">
        <f t="shared" si="20"/>
        <v>4361.6899999999996</v>
      </c>
    </row>
    <row r="231" spans="1:12" x14ac:dyDescent="0.25">
      <c r="A231">
        <v>3570</v>
      </c>
      <c r="B231">
        <v>1</v>
      </c>
      <c r="C231" s="13">
        <v>1</v>
      </c>
      <c r="D231">
        <v>2</v>
      </c>
      <c r="E231">
        <v>980</v>
      </c>
      <c r="F231">
        <v>5</v>
      </c>
      <c r="G231">
        <v>3</v>
      </c>
      <c r="H231">
        <v>980</v>
      </c>
      <c r="I231">
        <v>1</v>
      </c>
      <c r="J231">
        <v>5</v>
      </c>
      <c r="K231" s="12">
        <v>268.19</v>
      </c>
      <c r="L231" s="12">
        <f t="shared" si="20"/>
        <v>268.19</v>
      </c>
    </row>
    <row r="232" spans="1:12" x14ac:dyDescent="0.25">
      <c r="A232">
        <v>3570</v>
      </c>
      <c r="B232">
        <v>1</v>
      </c>
      <c r="C232" s="13">
        <v>1</v>
      </c>
      <c r="D232">
        <v>2</v>
      </c>
      <c r="E232">
        <v>980</v>
      </c>
      <c r="F232">
        <v>5</v>
      </c>
      <c r="G232">
        <v>3</v>
      </c>
      <c r="H232">
        <v>980</v>
      </c>
      <c r="I232">
        <v>1</v>
      </c>
      <c r="J232">
        <v>4</v>
      </c>
      <c r="K232" s="12">
        <v>5134.45</v>
      </c>
      <c r="L232" s="12">
        <f t="shared" si="20"/>
        <v>5134.45</v>
      </c>
    </row>
    <row r="233" spans="1:12" x14ac:dyDescent="0.25">
      <c r="A233">
        <v>3570</v>
      </c>
      <c r="B233">
        <v>1</v>
      </c>
      <c r="C233" s="13">
        <v>1</v>
      </c>
      <c r="D233">
        <v>2</v>
      </c>
      <c r="E233">
        <v>980</v>
      </c>
      <c r="F233">
        <v>5</v>
      </c>
      <c r="G233">
        <v>3</v>
      </c>
      <c r="H233">
        <v>980</v>
      </c>
      <c r="I233">
        <v>1</v>
      </c>
      <c r="J233">
        <v>3</v>
      </c>
      <c r="K233" s="12">
        <v>34222.410000000003</v>
      </c>
      <c r="L233" s="12">
        <f t="shared" si="20"/>
        <v>34222.410000000003</v>
      </c>
    </row>
    <row r="234" spans="1:12" x14ac:dyDescent="0.25">
      <c r="A234">
        <v>3570</v>
      </c>
      <c r="B234">
        <v>1</v>
      </c>
      <c r="C234" s="13">
        <v>1</v>
      </c>
      <c r="D234">
        <v>2</v>
      </c>
      <c r="E234">
        <v>980</v>
      </c>
      <c r="F234">
        <v>5</v>
      </c>
      <c r="G234">
        <v>3</v>
      </c>
      <c r="H234">
        <v>980</v>
      </c>
      <c r="I234">
        <v>1</v>
      </c>
      <c r="J234">
        <v>2</v>
      </c>
      <c r="K234" s="12">
        <v>237</v>
      </c>
      <c r="L234" s="12">
        <f t="shared" si="20"/>
        <v>237</v>
      </c>
    </row>
    <row r="235" spans="1:12" x14ac:dyDescent="0.25">
      <c r="A235">
        <v>3570</v>
      </c>
      <c r="B235">
        <v>1</v>
      </c>
      <c r="C235" s="13">
        <v>1</v>
      </c>
      <c r="D235">
        <v>2</v>
      </c>
      <c r="E235">
        <v>980</v>
      </c>
      <c r="F235">
        <v>5</v>
      </c>
      <c r="G235">
        <v>3</v>
      </c>
      <c r="H235">
        <v>980</v>
      </c>
      <c r="I235">
        <v>1</v>
      </c>
      <c r="J235">
        <v>1</v>
      </c>
      <c r="K235" s="12">
        <v>717.23</v>
      </c>
      <c r="L235" s="12">
        <f t="shared" si="20"/>
        <v>717.23</v>
      </c>
    </row>
    <row r="236" spans="1:12" x14ac:dyDescent="0.25">
      <c r="A236">
        <v>3570</v>
      </c>
      <c r="B236">
        <v>1</v>
      </c>
      <c r="C236" s="13">
        <v>1</v>
      </c>
      <c r="D236">
        <v>3</v>
      </c>
      <c r="E236">
        <v>980</v>
      </c>
      <c r="F236">
        <v>5</v>
      </c>
      <c r="G236">
        <v>3</v>
      </c>
      <c r="H236">
        <v>980</v>
      </c>
      <c r="I236">
        <v>1</v>
      </c>
      <c r="J236">
        <v>3</v>
      </c>
      <c r="K236" s="12">
        <v>57994.87</v>
      </c>
      <c r="L236" s="12">
        <f t="shared" si="20"/>
        <v>57994.87</v>
      </c>
    </row>
    <row r="237" spans="1:12" x14ac:dyDescent="0.25">
      <c r="A237">
        <v>3578</v>
      </c>
      <c r="B237">
        <v>1</v>
      </c>
      <c r="C237" s="13">
        <v>1</v>
      </c>
      <c r="D237">
        <v>2</v>
      </c>
      <c r="E237">
        <v>980</v>
      </c>
      <c r="F237">
        <v>5</v>
      </c>
      <c r="G237">
        <v>3</v>
      </c>
      <c r="H237">
        <v>980</v>
      </c>
      <c r="I237">
        <v>1</v>
      </c>
      <c r="J237">
        <v>3</v>
      </c>
      <c r="K237" s="12">
        <v>1726511</v>
      </c>
      <c r="L237" s="12">
        <f t="shared" si="20"/>
        <v>1726511</v>
      </c>
    </row>
    <row r="238" spans="1:12" x14ac:dyDescent="0.25">
      <c r="A238">
        <v>3578</v>
      </c>
      <c r="B238">
        <v>1</v>
      </c>
      <c r="C238" s="13">
        <v>1</v>
      </c>
      <c r="D238">
        <v>2</v>
      </c>
      <c r="E238">
        <v>980</v>
      </c>
      <c r="F238">
        <v>5</v>
      </c>
      <c r="G238">
        <v>3</v>
      </c>
      <c r="H238">
        <v>980</v>
      </c>
      <c r="I238">
        <v>1</v>
      </c>
      <c r="J238">
        <v>4</v>
      </c>
      <c r="K238" s="12">
        <v>8781.5</v>
      </c>
      <c r="L238" s="12">
        <f t="shared" si="20"/>
        <v>8781.5</v>
      </c>
    </row>
    <row r="239" spans="1:12" x14ac:dyDescent="0.25">
      <c r="A239">
        <v>3578</v>
      </c>
      <c r="B239">
        <v>1</v>
      </c>
      <c r="C239" s="13">
        <v>1</v>
      </c>
      <c r="D239">
        <v>3</v>
      </c>
      <c r="E239">
        <v>980</v>
      </c>
      <c r="F239">
        <v>5</v>
      </c>
      <c r="G239">
        <v>3</v>
      </c>
      <c r="H239">
        <v>980</v>
      </c>
      <c r="I239">
        <v>1</v>
      </c>
      <c r="J239">
        <v>3</v>
      </c>
      <c r="K239" s="12">
        <v>1507743.9</v>
      </c>
      <c r="L239" s="12">
        <f t="shared" si="20"/>
        <v>1507743.9</v>
      </c>
    </row>
    <row r="240" spans="1:12" x14ac:dyDescent="0.25">
      <c r="A240">
        <v>3590</v>
      </c>
      <c r="B240">
        <v>2</v>
      </c>
      <c r="C240" s="13">
        <v>0</v>
      </c>
      <c r="D240">
        <v>0</v>
      </c>
      <c r="E240">
        <v>980</v>
      </c>
      <c r="F240">
        <v>5</v>
      </c>
      <c r="G240">
        <v>3</v>
      </c>
      <c r="H240">
        <v>980</v>
      </c>
      <c r="I240">
        <v>1</v>
      </c>
      <c r="J240">
        <v>1</v>
      </c>
      <c r="K240" s="12">
        <v>206135.92</v>
      </c>
      <c r="L240" s="12">
        <f t="shared" ref="L240:L262" si="23">K240*-1</f>
        <v>-206135.92</v>
      </c>
    </row>
    <row r="241" spans="1:12" x14ac:dyDescent="0.25">
      <c r="A241">
        <v>3590</v>
      </c>
      <c r="B241">
        <v>2</v>
      </c>
      <c r="C241" s="13">
        <v>0</v>
      </c>
      <c r="D241">
        <v>0</v>
      </c>
      <c r="E241">
        <v>980</v>
      </c>
      <c r="F241">
        <v>5</v>
      </c>
      <c r="G241">
        <v>3</v>
      </c>
      <c r="H241">
        <v>980</v>
      </c>
      <c r="I241">
        <v>1</v>
      </c>
      <c r="J241">
        <v>2</v>
      </c>
      <c r="K241" s="12">
        <v>455.63</v>
      </c>
      <c r="L241" s="12">
        <f t="shared" si="23"/>
        <v>-455.63</v>
      </c>
    </row>
    <row r="242" spans="1:12" x14ac:dyDescent="0.25">
      <c r="A242">
        <v>3590</v>
      </c>
      <c r="B242">
        <v>2</v>
      </c>
      <c r="C242" s="13">
        <v>0</v>
      </c>
      <c r="D242">
        <v>0</v>
      </c>
      <c r="E242">
        <v>980</v>
      </c>
      <c r="F242">
        <v>5</v>
      </c>
      <c r="G242">
        <v>3</v>
      </c>
      <c r="H242">
        <v>980</v>
      </c>
      <c r="I242">
        <v>1</v>
      </c>
      <c r="J242">
        <v>3</v>
      </c>
      <c r="K242" s="12">
        <v>1404025.13</v>
      </c>
      <c r="L242" s="12">
        <f t="shared" si="23"/>
        <v>-1404025.13</v>
      </c>
    </row>
    <row r="243" spans="1:12" x14ac:dyDescent="0.25">
      <c r="A243">
        <v>3590</v>
      </c>
      <c r="B243">
        <v>2</v>
      </c>
      <c r="C243" s="13">
        <v>0</v>
      </c>
      <c r="D243">
        <v>0</v>
      </c>
      <c r="E243">
        <v>980</v>
      </c>
      <c r="F243">
        <v>5</v>
      </c>
      <c r="G243">
        <v>3</v>
      </c>
      <c r="H243">
        <v>980</v>
      </c>
      <c r="I243">
        <v>1</v>
      </c>
      <c r="J243">
        <v>4</v>
      </c>
      <c r="K243" s="12">
        <v>788280.64</v>
      </c>
      <c r="L243" s="12">
        <f t="shared" si="23"/>
        <v>-788280.64</v>
      </c>
    </row>
    <row r="244" spans="1:12" x14ac:dyDescent="0.25">
      <c r="A244">
        <v>3590</v>
      </c>
      <c r="B244">
        <v>2</v>
      </c>
      <c r="C244" s="13">
        <v>0</v>
      </c>
      <c r="D244">
        <v>0</v>
      </c>
      <c r="E244">
        <v>980</v>
      </c>
      <c r="F244">
        <v>5</v>
      </c>
      <c r="G244">
        <v>3</v>
      </c>
      <c r="H244">
        <v>980</v>
      </c>
      <c r="I244">
        <v>1</v>
      </c>
      <c r="J244">
        <v>5</v>
      </c>
      <c r="K244" s="12">
        <v>1.1499999999999999</v>
      </c>
      <c r="L244" s="12">
        <f t="shared" si="23"/>
        <v>-1.1499999999999999</v>
      </c>
    </row>
    <row r="245" spans="1:12" x14ac:dyDescent="0.25">
      <c r="A245">
        <v>3599</v>
      </c>
      <c r="B245">
        <v>2</v>
      </c>
      <c r="C245" s="13">
        <v>1</v>
      </c>
      <c r="D245">
        <v>2</v>
      </c>
      <c r="E245">
        <v>980</v>
      </c>
      <c r="F245">
        <v>5</v>
      </c>
      <c r="G245">
        <v>3</v>
      </c>
      <c r="H245">
        <v>980</v>
      </c>
      <c r="I245">
        <v>1</v>
      </c>
      <c r="J245">
        <v>2</v>
      </c>
      <c r="K245" s="12">
        <v>11.19</v>
      </c>
      <c r="L245" s="12">
        <f t="shared" si="23"/>
        <v>-11.19</v>
      </c>
    </row>
    <row r="246" spans="1:12" x14ac:dyDescent="0.25">
      <c r="A246">
        <v>3599</v>
      </c>
      <c r="B246">
        <v>2</v>
      </c>
      <c r="C246" s="13">
        <v>1</v>
      </c>
      <c r="D246">
        <v>2</v>
      </c>
      <c r="E246">
        <v>980</v>
      </c>
      <c r="F246">
        <v>5</v>
      </c>
      <c r="G246">
        <v>3</v>
      </c>
      <c r="H246">
        <v>980</v>
      </c>
      <c r="I246">
        <v>1</v>
      </c>
      <c r="J246">
        <v>1</v>
      </c>
      <c r="K246" s="12">
        <v>10055.25</v>
      </c>
      <c r="L246" s="12">
        <f t="shared" si="23"/>
        <v>-10055.25</v>
      </c>
    </row>
    <row r="247" spans="1:12" x14ac:dyDescent="0.25">
      <c r="A247">
        <v>3599</v>
      </c>
      <c r="B247">
        <v>2</v>
      </c>
      <c r="C247" s="13">
        <v>1</v>
      </c>
      <c r="D247">
        <v>2</v>
      </c>
      <c r="E247">
        <v>980</v>
      </c>
      <c r="F247">
        <v>5</v>
      </c>
      <c r="G247">
        <v>3</v>
      </c>
      <c r="H247">
        <v>980</v>
      </c>
      <c r="I247">
        <v>1</v>
      </c>
      <c r="J247">
        <v>3</v>
      </c>
      <c r="K247" s="12">
        <v>424314.8</v>
      </c>
      <c r="L247" s="12">
        <f t="shared" si="23"/>
        <v>-424314.8</v>
      </c>
    </row>
    <row r="248" spans="1:12" x14ac:dyDescent="0.25">
      <c r="A248">
        <v>3599</v>
      </c>
      <c r="B248">
        <v>2</v>
      </c>
      <c r="C248" s="13">
        <v>1</v>
      </c>
      <c r="D248">
        <v>3</v>
      </c>
      <c r="E248">
        <v>980</v>
      </c>
      <c r="F248">
        <v>5</v>
      </c>
      <c r="G248">
        <v>3</v>
      </c>
      <c r="H248">
        <v>980</v>
      </c>
      <c r="I248">
        <v>2</v>
      </c>
      <c r="J248">
        <v>3</v>
      </c>
      <c r="K248" s="12">
        <v>25566.66</v>
      </c>
      <c r="L248" s="12">
        <f t="shared" si="23"/>
        <v>-25566.66</v>
      </c>
    </row>
    <row r="249" spans="1:12" x14ac:dyDescent="0.25">
      <c r="A249">
        <v>3599</v>
      </c>
      <c r="B249">
        <v>2</v>
      </c>
      <c r="C249" s="13">
        <v>1</v>
      </c>
      <c r="D249">
        <v>3</v>
      </c>
      <c r="E249">
        <v>980</v>
      </c>
      <c r="F249">
        <v>5</v>
      </c>
      <c r="G249">
        <v>3</v>
      </c>
      <c r="H249">
        <v>980</v>
      </c>
      <c r="I249">
        <v>1</v>
      </c>
      <c r="J249">
        <v>5</v>
      </c>
      <c r="K249" s="12">
        <v>64.06</v>
      </c>
      <c r="L249" s="12">
        <f t="shared" si="23"/>
        <v>-64.06</v>
      </c>
    </row>
    <row r="250" spans="1:12" x14ac:dyDescent="0.25">
      <c r="A250">
        <v>3599</v>
      </c>
      <c r="B250">
        <v>2</v>
      </c>
      <c r="C250" s="13">
        <v>1</v>
      </c>
      <c r="D250">
        <v>3</v>
      </c>
      <c r="E250">
        <v>980</v>
      </c>
      <c r="F250">
        <v>5</v>
      </c>
      <c r="G250">
        <v>3</v>
      </c>
      <c r="H250">
        <v>980</v>
      </c>
      <c r="I250">
        <v>1</v>
      </c>
      <c r="J250">
        <v>4</v>
      </c>
      <c r="K250" s="12">
        <v>3325.72</v>
      </c>
      <c r="L250" s="12">
        <f t="shared" si="23"/>
        <v>-3325.72</v>
      </c>
    </row>
    <row r="251" spans="1:12" x14ac:dyDescent="0.25">
      <c r="A251">
        <v>3599</v>
      </c>
      <c r="B251">
        <v>2</v>
      </c>
      <c r="C251" s="13">
        <v>1</v>
      </c>
      <c r="D251">
        <v>2</v>
      </c>
      <c r="E251">
        <v>980</v>
      </c>
      <c r="F251">
        <v>5</v>
      </c>
      <c r="G251">
        <v>3</v>
      </c>
      <c r="H251">
        <v>980</v>
      </c>
      <c r="I251">
        <v>1</v>
      </c>
      <c r="J251">
        <v>4</v>
      </c>
      <c r="K251" s="12">
        <v>327.83</v>
      </c>
      <c r="L251" s="12">
        <f t="shared" si="23"/>
        <v>-327.83</v>
      </c>
    </row>
    <row r="252" spans="1:12" x14ac:dyDescent="0.25">
      <c r="A252">
        <v>3599</v>
      </c>
      <c r="B252">
        <v>2</v>
      </c>
      <c r="C252" s="13">
        <v>1</v>
      </c>
      <c r="D252">
        <v>2</v>
      </c>
      <c r="E252">
        <v>980</v>
      </c>
      <c r="F252">
        <v>5</v>
      </c>
      <c r="G252">
        <v>3</v>
      </c>
      <c r="H252">
        <v>980</v>
      </c>
      <c r="I252">
        <v>1</v>
      </c>
      <c r="J252">
        <v>5</v>
      </c>
      <c r="K252" s="12">
        <v>6.66</v>
      </c>
      <c r="L252" s="12">
        <f t="shared" si="23"/>
        <v>-6.66</v>
      </c>
    </row>
    <row r="253" spans="1:12" x14ac:dyDescent="0.25">
      <c r="A253">
        <v>3599</v>
      </c>
      <c r="B253">
        <v>2</v>
      </c>
      <c r="C253" s="13">
        <v>1</v>
      </c>
      <c r="D253">
        <v>3</v>
      </c>
      <c r="E253">
        <v>980</v>
      </c>
      <c r="F253">
        <v>5</v>
      </c>
      <c r="G253">
        <v>3</v>
      </c>
      <c r="H253">
        <v>980</v>
      </c>
      <c r="I253">
        <v>1</v>
      </c>
      <c r="J253">
        <v>3</v>
      </c>
      <c r="K253" s="12">
        <v>826687.72</v>
      </c>
      <c r="L253" s="12">
        <f t="shared" si="23"/>
        <v>-826687.72</v>
      </c>
    </row>
    <row r="254" spans="1:12" x14ac:dyDescent="0.25">
      <c r="A254">
        <v>3690</v>
      </c>
      <c r="B254">
        <v>2</v>
      </c>
      <c r="C254" s="13">
        <v>2</v>
      </c>
      <c r="D254">
        <v>0</v>
      </c>
      <c r="E254">
        <v>980</v>
      </c>
      <c r="F254">
        <v>5</v>
      </c>
      <c r="G254">
        <v>3</v>
      </c>
      <c r="H254">
        <v>980</v>
      </c>
      <c r="I254">
        <v>1</v>
      </c>
      <c r="J254">
        <v>3</v>
      </c>
      <c r="K254" s="12">
        <v>417788.92</v>
      </c>
      <c r="L254" s="12">
        <f t="shared" si="23"/>
        <v>-417788.92</v>
      </c>
    </row>
    <row r="255" spans="1:12" x14ac:dyDescent="0.25">
      <c r="A255">
        <v>3690</v>
      </c>
      <c r="B255">
        <v>2</v>
      </c>
      <c r="C255" s="13">
        <v>2</v>
      </c>
      <c r="D255">
        <v>0</v>
      </c>
      <c r="E255">
        <v>980</v>
      </c>
      <c r="F255">
        <v>5</v>
      </c>
      <c r="G255">
        <v>3</v>
      </c>
      <c r="H255">
        <v>980</v>
      </c>
      <c r="I255">
        <v>1</v>
      </c>
      <c r="J255">
        <v>1</v>
      </c>
      <c r="K255" s="12">
        <v>579.21</v>
      </c>
      <c r="L255" s="12">
        <f t="shared" si="23"/>
        <v>-579.21</v>
      </c>
    </row>
    <row r="256" spans="1:12" x14ac:dyDescent="0.25">
      <c r="A256">
        <v>3690</v>
      </c>
      <c r="B256">
        <v>2</v>
      </c>
      <c r="C256" s="13">
        <v>2</v>
      </c>
      <c r="D256">
        <v>0</v>
      </c>
      <c r="E256">
        <v>840</v>
      </c>
      <c r="F256">
        <v>5</v>
      </c>
      <c r="G256">
        <v>3</v>
      </c>
      <c r="H256">
        <v>840</v>
      </c>
      <c r="I256">
        <v>1</v>
      </c>
      <c r="J256">
        <v>3</v>
      </c>
      <c r="K256" s="12">
        <v>1795.27</v>
      </c>
      <c r="L256" s="12">
        <f t="shared" si="23"/>
        <v>-1795.27</v>
      </c>
    </row>
    <row r="257" spans="1:12" x14ac:dyDescent="0.25">
      <c r="A257">
        <v>3690</v>
      </c>
      <c r="B257">
        <v>2</v>
      </c>
      <c r="C257" s="13">
        <v>2</v>
      </c>
      <c r="D257">
        <v>0</v>
      </c>
      <c r="E257">
        <v>980</v>
      </c>
      <c r="F257">
        <v>5</v>
      </c>
      <c r="G257">
        <v>3</v>
      </c>
      <c r="H257">
        <v>980</v>
      </c>
      <c r="I257">
        <v>1</v>
      </c>
      <c r="J257">
        <v>4</v>
      </c>
      <c r="K257" s="12">
        <v>9495.74</v>
      </c>
      <c r="L257" s="12">
        <f t="shared" si="23"/>
        <v>-9495.74</v>
      </c>
    </row>
    <row r="258" spans="1:12" x14ac:dyDescent="0.25">
      <c r="A258">
        <v>3692</v>
      </c>
      <c r="B258">
        <v>2</v>
      </c>
      <c r="C258" s="13">
        <v>4</v>
      </c>
      <c r="D258">
        <v>0</v>
      </c>
      <c r="E258">
        <v>980</v>
      </c>
      <c r="F258">
        <v>5</v>
      </c>
      <c r="G258">
        <v>3</v>
      </c>
      <c r="H258">
        <v>980</v>
      </c>
      <c r="I258">
        <v>1</v>
      </c>
      <c r="J258">
        <v>3</v>
      </c>
      <c r="K258" s="12">
        <v>16035.29</v>
      </c>
      <c r="L258" s="12">
        <f t="shared" si="23"/>
        <v>-16035.29</v>
      </c>
    </row>
    <row r="259" spans="1:12" x14ac:dyDescent="0.25">
      <c r="A259">
        <v>3692</v>
      </c>
      <c r="B259">
        <v>2</v>
      </c>
      <c r="C259" s="13">
        <v>4</v>
      </c>
      <c r="D259">
        <v>0</v>
      </c>
      <c r="E259">
        <v>980</v>
      </c>
      <c r="F259">
        <v>5</v>
      </c>
      <c r="G259">
        <v>3</v>
      </c>
      <c r="H259">
        <v>980</v>
      </c>
      <c r="I259">
        <v>1</v>
      </c>
      <c r="J259">
        <v>5</v>
      </c>
      <c r="K259" s="12">
        <v>18640.82</v>
      </c>
      <c r="L259" s="12">
        <f t="shared" si="23"/>
        <v>-18640.82</v>
      </c>
    </row>
    <row r="260" spans="1:12" x14ac:dyDescent="0.25">
      <c r="A260">
        <v>3692</v>
      </c>
      <c r="B260">
        <v>2</v>
      </c>
      <c r="C260" s="13">
        <v>4</v>
      </c>
      <c r="D260">
        <v>0</v>
      </c>
      <c r="E260">
        <v>980</v>
      </c>
      <c r="F260">
        <v>9</v>
      </c>
      <c r="G260">
        <v>3</v>
      </c>
      <c r="H260">
        <v>980</v>
      </c>
      <c r="I260">
        <v>2</v>
      </c>
      <c r="J260">
        <v>5</v>
      </c>
      <c r="K260" s="12">
        <v>65.87</v>
      </c>
      <c r="L260" s="12">
        <f t="shared" si="23"/>
        <v>-65.87</v>
      </c>
    </row>
    <row r="261" spans="1:12" x14ac:dyDescent="0.25">
      <c r="A261">
        <v>3692</v>
      </c>
      <c r="B261">
        <v>2</v>
      </c>
      <c r="C261" s="13">
        <v>4</v>
      </c>
      <c r="D261">
        <v>0</v>
      </c>
      <c r="E261">
        <v>978</v>
      </c>
      <c r="F261">
        <v>5</v>
      </c>
      <c r="G261">
        <v>3</v>
      </c>
      <c r="H261">
        <v>978</v>
      </c>
      <c r="I261">
        <v>1</v>
      </c>
      <c r="J261">
        <v>3</v>
      </c>
      <c r="K261" s="12">
        <v>903827.14</v>
      </c>
      <c r="L261" s="12">
        <f t="shared" si="23"/>
        <v>-903827.14</v>
      </c>
    </row>
    <row r="262" spans="1:12" x14ac:dyDescent="0.25">
      <c r="A262">
        <v>3692</v>
      </c>
      <c r="B262">
        <v>2</v>
      </c>
      <c r="C262" s="13">
        <v>4</v>
      </c>
      <c r="D262">
        <v>0</v>
      </c>
      <c r="E262">
        <v>978</v>
      </c>
      <c r="F262">
        <v>9</v>
      </c>
      <c r="G262">
        <v>3</v>
      </c>
      <c r="H262">
        <v>978</v>
      </c>
      <c r="I262">
        <v>2</v>
      </c>
      <c r="J262">
        <v>3</v>
      </c>
      <c r="K262" s="12">
        <v>323694.46000000002</v>
      </c>
      <c r="L262" s="12">
        <f t="shared" si="23"/>
        <v>-323694.46000000002</v>
      </c>
    </row>
    <row r="263" spans="1:12" x14ac:dyDescent="0.25">
      <c r="A263">
        <v>3739</v>
      </c>
      <c r="B263">
        <v>1</v>
      </c>
      <c r="C263" s="13">
        <v>0</v>
      </c>
      <c r="D263">
        <v>0</v>
      </c>
      <c r="E263">
        <v>840</v>
      </c>
      <c r="F263">
        <v>5</v>
      </c>
      <c r="G263">
        <v>3</v>
      </c>
      <c r="H263">
        <v>840</v>
      </c>
      <c r="I263">
        <v>1</v>
      </c>
      <c r="J263">
        <v>1</v>
      </c>
      <c r="K263" s="12">
        <v>1031153.64</v>
      </c>
      <c r="L263" s="12">
        <f t="shared" ref="L263:L316" si="24">K263*1</f>
        <v>1031153.64</v>
      </c>
    </row>
    <row r="264" spans="1:12" x14ac:dyDescent="0.25">
      <c r="A264">
        <v>3739</v>
      </c>
      <c r="B264">
        <v>1</v>
      </c>
      <c r="C264" s="13">
        <v>0</v>
      </c>
      <c r="D264">
        <v>0</v>
      </c>
      <c r="E264">
        <v>980</v>
      </c>
      <c r="F264">
        <v>5</v>
      </c>
      <c r="G264">
        <v>3</v>
      </c>
      <c r="H264">
        <v>980</v>
      </c>
      <c r="I264">
        <v>1</v>
      </c>
      <c r="J264">
        <v>1</v>
      </c>
      <c r="K264" s="12">
        <v>117090.93</v>
      </c>
      <c r="L264" s="12">
        <f t="shared" si="24"/>
        <v>117090.93</v>
      </c>
    </row>
    <row r="265" spans="1:12" x14ac:dyDescent="0.25">
      <c r="A265">
        <v>3739</v>
      </c>
      <c r="B265">
        <v>2</v>
      </c>
      <c r="C265" s="13">
        <v>0</v>
      </c>
      <c r="D265">
        <v>0</v>
      </c>
      <c r="E265">
        <v>980</v>
      </c>
      <c r="F265">
        <v>5</v>
      </c>
      <c r="G265">
        <v>3</v>
      </c>
      <c r="H265">
        <v>980</v>
      </c>
      <c r="I265">
        <v>1</v>
      </c>
      <c r="J265">
        <v>3</v>
      </c>
      <c r="K265" s="12">
        <v>499955.09</v>
      </c>
      <c r="L265" s="12">
        <f t="shared" ref="L265:L267" si="25">K265*-1</f>
        <v>-499955.09</v>
      </c>
    </row>
    <row r="266" spans="1:12" x14ac:dyDescent="0.25">
      <c r="A266">
        <v>3739</v>
      </c>
      <c r="B266">
        <v>2</v>
      </c>
      <c r="C266" s="13">
        <v>0</v>
      </c>
      <c r="D266">
        <v>0</v>
      </c>
      <c r="E266">
        <v>980</v>
      </c>
      <c r="F266">
        <v>5</v>
      </c>
      <c r="G266">
        <v>3</v>
      </c>
      <c r="H266">
        <v>980</v>
      </c>
      <c r="I266">
        <v>1</v>
      </c>
      <c r="J266">
        <v>1</v>
      </c>
      <c r="K266" s="12">
        <v>4644323.83</v>
      </c>
      <c r="L266" s="12">
        <f t="shared" si="25"/>
        <v>-4644323.83</v>
      </c>
    </row>
    <row r="267" spans="1:12" x14ac:dyDescent="0.25">
      <c r="A267">
        <v>3739</v>
      </c>
      <c r="B267">
        <v>2</v>
      </c>
      <c r="C267" s="13">
        <v>0</v>
      </c>
      <c r="D267">
        <v>0</v>
      </c>
      <c r="E267">
        <v>980</v>
      </c>
      <c r="F267">
        <v>5</v>
      </c>
      <c r="G267">
        <v>3</v>
      </c>
      <c r="H267">
        <v>980</v>
      </c>
      <c r="I267">
        <v>1</v>
      </c>
      <c r="J267">
        <v>4</v>
      </c>
      <c r="K267" s="12">
        <v>3930.94</v>
      </c>
      <c r="L267" s="12">
        <f t="shared" si="25"/>
        <v>-3930.94</v>
      </c>
    </row>
    <row r="268" spans="1:12" x14ac:dyDescent="0.25">
      <c r="A268">
        <v>4400</v>
      </c>
      <c r="B268">
        <v>1</v>
      </c>
      <c r="C268" s="13">
        <v>0</v>
      </c>
      <c r="D268">
        <v>0</v>
      </c>
      <c r="E268">
        <v>980</v>
      </c>
      <c r="F268">
        <v>5</v>
      </c>
      <c r="G268">
        <v>3</v>
      </c>
      <c r="H268">
        <v>980</v>
      </c>
      <c r="I268">
        <v>0</v>
      </c>
      <c r="J268">
        <v>1</v>
      </c>
      <c r="K268" s="12">
        <v>53699167.340000004</v>
      </c>
      <c r="L268" s="12">
        <f t="shared" si="24"/>
        <v>53699167.340000004</v>
      </c>
    </row>
    <row r="269" spans="1:12" x14ac:dyDescent="0.25">
      <c r="A269">
        <v>4409</v>
      </c>
      <c r="B269">
        <v>2</v>
      </c>
      <c r="C269" s="13">
        <v>0</v>
      </c>
      <c r="D269">
        <v>0</v>
      </c>
      <c r="E269">
        <v>980</v>
      </c>
      <c r="F269">
        <v>5</v>
      </c>
      <c r="G269">
        <v>3</v>
      </c>
      <c r="H269">
        <v>980</v>
      </c>
      <c r="I269">
        <v>0</v>
      </c>
      <c r="J269">
        <v>1</v>
      </c>
      <c r="K269" s="12">
        <v>25616981.52</v>
      </c>
      <c r="L269" s="12">
        <f>K269*-1</f>
        <v>-25616981.52</v>
      </c>
    </row>
    <row r="270" spans="1:12" x14ac:dyDescent="0.25">
      <c r="A270">
        <v>4410</v>
      </c>
      <c r="B270">
        <v>1</v>
      </c>
      <c r="C270" s="13">
        <v>0</v>
      </c>
      <c r="D270">
        <v>0</v>
      </c>
      <c r="E270">
        <v>980</v>
      </c>
      <c r="F270">
        <v>5</v>
      </c>
      <c r="G270">
        <v>3</v>
      </c>
      <c r="H270">
        <v>980</v>
      </c>
      <c r="I270">
        <v>0</v>
      </c>
      <c r="J270">
        <v>1</v>
      </c>
      <c r="K270" s="12">
        <v>211700000</v>
      </c>
      <c r="L270" s="12">
        <f t="shared" si="24"/>
        <v>211700000</v>
      </c>
    </row>
    <row r="271" spans="1:12" x14ac:dyDescent="0.25">
      <c r="A271">
        <v>4430</v>
      </c>
      <c r="B271">
        <v>1</v>
      </c>
      <c r="C271" s="13">
        <v>0</v>
      </c>
      <c r="D271">
        <v>0</v>
      </c>
      <c r="E271">
        <v>980</v>
      </c>
      <c r="F271">
        <v>5</v>
      </c>
      <c r="G271">
        <v>3</v>
      </c>
      <c r="H271">
        <v>980</v>
      </c>
      <c r="I271">
        <v>0</v>
      </c>
      <c r="J271">
        <v>1</v>
      </c>
      <c r="K271" s="12">
        <v>443464</v>
      </c>
      <c r="L271" s="12">
        <f t="shared" si="24"/>
        <v>443464</v>
      </c>
    </row>
    <row r="272" spans="1:12" x14ac:dyDescent="0.25">
      <c r="A272">
        <v>4500</v>
      </c>
      <c r="B272">
        <v>1</v>
      </c>
      <c r="C272" s="13">
        <v>0</v>
      </c>
      <c r="D272">
        <v>0</v>
      </c>
      <c r="E272">
        <v>980</v>
      </c>
      <c r="F272">
        <v>5</v>
      </c>
      <c r="G272">
        <v>3</v>
      </c>
      <c r="H272">
        <v>980</v>
      </c>
      <c r="I272">
        <v>0</v>
      </c>
      <c r="J272">
        <v>1</v>
      </c>
      <c r="K272" s="12">
        <v>9718367.8699999992</v>
      </c>
      <c r="L272" s="12">
        <f t="shared" si="24"/>
        <v>9718367.8699999992</v>
      </c>
    </row>
    <row r="273" spans="1:12" x14ac:dyDescent="0.25">
      <c r="A273">
        <v>4509</v>
      </c>
      <c r="B273">
        <v>2</v>
      </c>
      <c r="C273" s="13">
        <v>0</v>
      </c>
      <c r="D273">
        <v>0</v>
      </c>
      <c r="E273">
        <v>980</v>
      </c>
      <c r="F273">
        <v>5</v>
      </c>
      <c r="G273">
        <v>3</v>
      </c>
      <c r="H273">
        <v>980</v>
      </c>
      <c r="I273">
        <v>0</v>
      </c>
      <c r="J273">
        <v>1</v>
      </c>
      <c r="K273" s="12">
        <v>6808121.0599999996</v>
      </c>
      <c r="L273" s="12">
        <f>K273*-1</f>
        <v>-6808121.0599999996</v>
      </c>
    </row>
    <row r="274" spans="1:12" x14ac:dyDescent="0.25">
      <c r="A274">
        <v>4530</v>
      </c>
      <c r="B274">
        <v>1</v>
      </c>
      <c r="C274" s="13">
        <v>0</v>
      </c>
      <c r="D274">
        <v>0</v>
      </c>
      <c r="E274">
        <v>980</v>
      </c>
      <c r="F274">
        <v>5</v>
      </c>
      <c r="G274">
        <v>3</v>
      </c>
      <c r="H274">
        <v>980</v>
      </c>
      <c r="I274">
        <v>0</v>
      </c>
      <c r="J274">
        <v>1</v>
      </c>
      <c r="K274" s="12">
        <v>116068.42</v>
      </c>
      <c r="L274" s="12">
        <f t="shared" si="24"/>
        <v>116068.42</v>
      </c>
    </row>
    <row r="275" spans="1:12" x14ac:dyDescent="0.25">
      <c r="A275">
        <v>9000</v>
      </c>
      <c r="B275">
        <v>1</v>
      </c>
      <c r="C275" s="13">
        <v>2</v>
      </c>
      <c r="D275">
        <v>0</v>
      </c>
      <c r="E275">
        <v>980</v>
      </c>
      <c r="F275">
        <v>5</v>
      </c>
      <c r="G275">
        <v>3</v>
      </c>
      <c r="H275">
        <v>980</v>
      </c>
      <c r="I275">
        <v>1</v>
      </c>
      <c r="J275">
        <v>1</v>
      </c>
      <c r="K275" s="12">
        <v>1202999.48</v>
      </c>
      <c r="L275" s="12">
        <f t="shared" si="24"/>
        <v>1202999.48</v>
      </c>
    </row>
    <row r="276" spans="1:12" x14ac:dyDescent="0.25">
      <c r="A276">
        <v>9000</v>
      </c>
      <c r="B276">
        <v>1</v>
      </c>
      <c r="C276" s="13">
        <v>2</v>
      </c>
      <c r="D276">
        <v>0</v>
      </c>
      <c r="E276">
        <v>840</v>
      </c>
      <c r="F276">
        <v>5</v>
      </c>
      <c r="G276">
        <v>3</v>
      </c>
      <c r="H276">
        <v>840</v>
      </c>
      <c r="I276">
        <v>1</v>
      </c>
      <c r="J276">
        <v>3</v>
      </c>
      <c r="K276" s="12">
        <v>8863439.6199999992</v>
      </c>
      <c r="L276" s="12">
        <f t="shared" si="24"/>
        <v>8863439.6199999992</v>
      </c>
    </row>
    <row r="277" spans="1:12" x14ac:dyDescent="0.25">
      <c r="A277">
        <v>9000</v>
      </c>
      <c r="B277">
        <v>1</v>
      </c>
      <c r="C277" s="13">
        <v>2</v>
      </c>
      <c r="D277">
        <v>0</v>
      </c>
      <c r="E277">
        <v>980</v>
      </c>
      <c r="F277">
        <v>5</v>
      </c>
      <c r="G277">
        <v>3</v>
      </c>
      <c r="H277">
        <v>980</v>
      </c>
      <c r="I277">
        <v>1</v>
      </c>
      <c r="J277">
        <v>4</v>
      </c>
      <c r="K277" s="12">
        <v>20024560.530000001</v>
      </c>
      <c r="L277" s="12">
        <f t="shared" si="24"/>
        <v>20024560.530000001</v>
      </c>
    </row>
    <row r="278" spans="1:12" x14ac:dyDescent="0.25">
      <c r="A278">
        <v>9000</v>
      </c>
      <c r="B278">
        <v>1</v>
      </c>
      <c r="C278" s="13">
        <v>2</v>
      </c>
      <c r="D278">
        <v>0</v>
      </c>
      <c r="E278">
        <v>980</v>
      </c>
      <c r="F278">
        <v>5</v>
      </c>
      <c r="G278">
        <v>3</v>
      </c>
      <c r="H278">
        <v>980</v>
      </c>
      <c r="I278">
        <v>1</v>
      </c>
      <c r="J278">
        <v>3</v>
      </c>
      <c r="K278" s="12">
        <v>852357274.70000005</v>
      </c>
      <c r="L278" s="12">
        <f t="shared" si="24"/>
        <v>852357274.70000005</v>
      </c>
    </row>
    <row r="279" spans="1:12" x14ac:dyDescent="0.25">
      <c r="A279">
        <v>9031</v>
      </c>
      <c r="B279">
        <v>2</v>
      </c>
      <c r="C279" s="13">
        <v>0</v>
      </c>
      <c r="D279">
        <v>9</v>
      </c>
      <c r="E279">
        <v>840</v>
      </c>
      <c r="F279">
        <v>9</v>
      </c>
      <c r="G279">
        <v>3</v>
      </c>
      <c r="H279">
        <v>840</v>
      </c>
      <c r="I279">
        <v>1</v>
      </c>
      <c r="J279">
        <v>5</v>
      </c>
      <c r="K279" s="12">
        <v>2854509.5</v>
      </c>
      <c r="L279" s="12">
        <f t="shared" ref="L279:L289" si="26">K279*-1</f>
        <v>-2854509.5</v>
      </c>
    </row>
    <row r="280" spans="1:12" x14ac:dyDescent="0.25">
      <c r="A280">
        <v>9031</v>
      </c>
      <c r="B280">
        <v>2</v>
      </c>
      <c r="C280" s="13">
        <v>0</v>
      </c>
      <c r="D280">
        <v>9</v>
      </c>
      <c r="E280">
        <v>840</v>
      </c>
      <c r="F280">
        <v>9</v>
      </c>
      <c r="G280">
        <v>3</v>
      </c>
      <c r="H280">
        <v>840</v>
      </c>
      <c r="I280">
        <v>1</v>
      </c>
      <c r="J280">
        <v>4</v>
      </c>
      <c r="K280" s="12">
        <v>21470103.219999999</v>
      </c>
      <c r="L280" s="12">
        <f t="shared" si="26"/>
        <v>-21470103.219999999</v>
      </c>
    </row>
    <row r="281" spans="1:12" x14ac:dyDescent="0.25">
      <c r="A281">
        <v>9031</v>
      </c>
      <c r="B281">
        <v>2</v>
      </c>
      <c r="C281" s="13">
        <v>0</v>
      </c>
      <c r="D281">
        <v>9</v>
      </c>
      <c r="E281">
        <v>978</v>
      </c>
      <c r="F281">
        <v>9</v>
      </c>
      <c r="G281">
        <v>3</v>
      </c>
      <c r="H281">
        <v>978</v>
      </c>
      <c r="I281">
        <v>1</v>
      </c>
      <c r="J281">
        <v>3</v>
      </c>
      <c r="K281" s="12">
        <v>135887913.77000001</v>
      </c>
      <c r="L281" s="12">
        <f t="shared" si="26"/>
        <v>-135887913.77000001</v>
      </c>
    </row>
    <row r="282" spans="1:12" x14ac:dyDescent="0.25">
      <c r="A282">
        <v>9031</v>
      </c>
      <c r="B282">
        <v>2</v>
      </c>
      <c r="C282" s="13">
        <v>0</v>
      </c>
      <c r="D282">
        <v>9</v>
      </c>
      <c r="E282">
        <v>980</v>
      </c>
      <c r="F282">
        <v>9</v>
      </c>
      <c r="G282">
        <v>3</v>
      </c>
      <c r="H282">
        <v>980</v>
      </c>
      <c r="I282">
        <v>1</v>
      </c>
      <c r="J282">
        <v>3</v>
      </c>
      <c r="K282" s="12">
        <v>255541437.06999999</v>
      </c>
      <c r="L282" s="12">
        <f t="shared" si="26"/>
        <v>-255541437.06999999</v>
      </c>
    </row>
    <row r="283" spans="1:12" x14ac:dyDescent="0.25">
      <c r="A283">
        <v>9031</v>
      </c>
      <c r="B283">
        <v>2</v>
      </c>
      <c r="C283" s="13">
        <v>0</v>
      </c>
      <c r="D283">
        <v>9</v>
      </c>
      <c r="E283">
        <v>840</v>
      </c>
      <c r="F283">
        <v>9</v>
      </c>
      <c r="G283">
        <v>3</v>
      </c>
      <c r="H283">
        <v>840</v>
      </c>
      <c r="I283">
        <v>1</v>
      </c>
      <c r="J283">
        <v>3</v>
      </c>
      <c r="K283" s="12">
        <v>630824603.77999997</v>
      </c>
      <c r="L283" s="12">
        <f t="shared" si="26"/>
        <v>-630824603.77999997</v>
      </c>
    </row>
    <row r="284" spans="1:12" x14ac:dyDescent="0.25">
      <c r="A284">
        <v>9031</v>
      </c>
      <c r="B284">
        <v>2</v>
      </c>
      <c r="C284" s="13">
        <v>0</v>
      </c>
      <c r="D284">
        <v>9</v>
      </c>
      <c r="E284">
        <v>980</v>
      </c>
      <c r="F284">
        <v>9</v>
      </c>
      <c r="G284">
        <v>3</v>
      </c>
      <c r="H284">
        <v>980</v>
      </c>
      <c r="I284">
        <v>1</v>
      </c>
      <c r="J284">
        <v>5</v>
      </c>
      <c r="K284" s="12">
        <v>38121603</v>
      </c>
      <c r="L284" s="12">
        <f t="shared" si="26"/>
        <v>-38121603</v>
      </c>
    </row>
    <row r="285" spans="1:12" x14ac:dyDescent="0.25">
      <c r="A285">
        <v>9031</v>
      </c>
      <c r="B285">
        <v>2</v>
      </c>
      <c r="C285" s="13">
        <v>0</v>
      </c>
      <c r="D285">
        <v>9</v>
      </c>
      <c r="E285">
        <v>980</v>
      </c>
      <c r="F285">
        <v>9</v>
      </c>
      <c r="G285">
        <v>3</v>
      </c>
      <c r="H285">
        <v>980</v>
      </c>
      <c r="I285">
        <v>1</v>
      </c>
      <c r="J285">
        <v>4</v>
      </c>
      <c r="K285" s="12">
        <v>41519159.280000001</v>
      </c>
      <c r="L285" s="12">
        <f t="shared" si="26"/>
        <v>-41519159.280000001</v>
      </c>
    </row>
    <row r="286" spans="1:12" x14ac:dyDescent="0.25">
      <c r="A286">
        <v>9036</v>
      </c>
      <c r="B286">
        <v>2</v>
      </c>
      <c r="C286" s="13">
        <v>0</v>
      </c>
      <c r="D286">
        <v>9</v>
      </c>
      <c r="E286">
        <v>980</v>
      </c>
      <c r="F286">
        <v>9</v>
      </c>
      <c r="G286">
        <v>3</v>
      </c>
      <c r="H286">
        <v>980</v>
      </c>
      <c r="I286">
        <v>1</v>
      </c>
      <c r="J286">
        <v>1</v>
      </c>
      <c r="K286" s="12">
        <v>1172999.48</v>
      </c>
      <c r="L286" s="12">
        <f t="shared" si="26"/>
        <v>-1172999.48</v>
      </c>
    </row>
    <row r="287" spans="1:12" x14ac:dyDescent="0.25">
      <c r="A287">
        <v>9036</v>
      </c>
      <c r="B287">
        <v>2</v>
      </c>
      <c r="C287" s="13">
        <v>0</v>
      </c>
      <c r="D287">
        <v>9</v>
      </c>
      <c r="E287">
        <v>980</v>
      </c>
      <c r="F287">
        <v>9</v>
      </c>
      <c r="G287">
        <v>3</v>
      </c>
      <c r="H287">
        <v>980</v>
      </c>
      <c r="I287">
        <v>1</v>
      </c>
      <c r="J287">
        <v>3</v>
      </c>
      <c r="K287" s="12">
        <v>605533465.01999998</v>
      </c>
      <c r="L287" s="12">
        <f t="shared" si="26"/>
        <v>-605533465.01999998</v>
      </c>
    </row>
    <row r="288" spans="1:12" x14ac:dyDescent="0.25">
      <c r="A288">
        <v>9036</v>
      </c>
      <c r="B288">
        <v>2</v>
      </c>
      <c r="C288" s="13">
        <v>0</v>
      </c>
      <c r="D288">
        <v>9</v>
      </c>
      <c r="E288">
        <v>840</v>
      </c>
      <c r="F288">
        <v>9</v>
      </c>
      <c r="G288">
        <v>3</v>
      </c>
      <c r="H288">
        <v>840</v>
      </c>
      <c r="I288">
        <v>1</v>
      </c>
      <c r="J288">
        <v>3</v>
      </c>
      <c r="K288" s="12">
        <v>17726879.239999998</v>
      </c>
      <c r="L288" s="12">
        <f t="shared" si="26"/>
        <v>-17726879.239999998</v>
      </c>
    </row>
    <row r="289" spans="1:12" x14ac:dyDescent="0.25">
      <c r="A289">
        <v>9036</v>
      </c>
      <c r="B289">
        <v>2</v>
      </c>
      <c r="C289" s="13">
        <v>0</v>
      </c>
      <c r="D289">
        <v>1</v>
      </c>
      <c r="E289">
        <v>980</v>
      </c>
      <c r="F289">
        <v>5</v>
      </c>
      <c r="G289">
        <v>3</v>
      </c>
      <c r="H289">
        <v>980</v>
      </c>
      <c r="I289">
        <v>1</v>
      </c>
      <c r="J289">
        <v>3</v>
      </c>
      <c r="K289" s="12">
        <v>88538.37</v>
      </c>
      <c r="L289" s="12">
        <f t="shared" si="26"/>
        <v>-88538.37</v>
      </c>
    </row>
    <row r="290" spans="1:12" x14ac:dyDescent="0.25">
      <c r="A290">
        <v>9122</v>
      </c>
      <c r="B290">
        <v>1</v>
      </c>
      <c r="C290" s="13">
        <v>3</v>
      </c>
      <c r="D290">
        <v>0</v>
      </c>
      <c r="E290">
        <v>840</v>
      </c>
      <c r="F290">
        <v>5</v>
      </c>
      <c r="G290">
        <v>3</v>
      </c>
      <c r="H290">
        <v>840</v>
      </c>
      <c r="I290">
        <v>1</v>
      </c>
      <c r="J290">
        <v>3</v>
      </c>
      <c r="K290" s="12">
        <v>67884626.670000002</v>
      </c>
      <c r="L290" s="12">
        <f t="shared" si="24"/>
        <v>67884626.670000002</v>
      </c>
    </row>
    <row r="291" spans="1:12" x14ac:dyDescent="0.25">
      <c r="A291">
        <v>9129</v>
      </c>
      <c r="B291">
        <v>1</v>
      </c>
      <c r="C291" s="13">
        <v>4</v>
      </c>
      <c r="D291">
        <v>9</v>
      </c>
      <c r="E291">
        <v>980</v>
      </c>
      <c r="F291">
        <v>1</v>
      </c>
      <c r="G291">
        <v>3</v>
      </c>
      <c r="H291">
        <v>980</v>
      </c>
      <c r="I291">
        <v>1</v>
      </c>
      <c r="J291">
        <v>5</v>
      </c>
      <c r="K291" s="12">
        <v>271900</v>
      </c>
      <c r="L291" s="12">
        <f t="shared" si="24"/>
        <v>271900</v>
      </c>
    </row>
    <row r="292" spans="1:12" x14ac:dyDescent="0.25">
      <c r="A292">
        <v>9129</v>
      </c>
      <c r="B292">
        <v>1</v>
      </c>
      <c r="C292" s="13">
        <v>4</v>
      </c>
      <c r="D292">
        <v>1</v>
      </c>
      <c r="E292">
        <v>980</v>
      </c>
      <c r="F292">
        <v>5</v>
      </c>
      <c r="G292">
        <v>3</v>
      </c>
      <c r="H292">
        <v>980</v>
      </c>
      <c r="I292">
        <v>1</v>
      </c>
      <c r="J292">
        <v>5</v>
      </c>
      <c r="K292" s="12">
        <v>8363531.8099999996</v>
      </c>
      <c r="L292" s="12">
        <f t="shared" si="24"/>
        <v>8363531.8099999996</v>
      </c>
    </row>
    <row r="293" spans="1:12" x14ac:dyDescent="0.25">
      <c r="A293">
        <v>9129</v>
      </c>
      <c r="B293">
        <v>1</v>
      </c>
      <c r="C293" s="13">
        <v>4</v>
      </c>
      <c r="D293">
        <v>9</v>
      </c>
      <c r="E293">
        <v>980</v>
      </c>
      <c r="F293">
        <v>1</v>
      </c>
      <c r="G293">
        <v>3</v>
      </c>
      <c r="H293">
        <v>980</v>
      </c>
      <c r="I293">
        <v>1</v>
      </c>
      <c r="J293">
        <v>3</v>
      </c>
      <c r="K293" s="12">
        <v>262795278.91</v>
      </c>
      <c r="L293" s="12">
        <f t="shared" si="24"/>
        <v>262795278.91</v>
      </c>
    </row>
    <row r="294" spans="1:12" x14ac:dyDescent="0.25">
      <c r="A294">
        <v>9129</v>
      </c>
      <c r="B294">
        <v>1</v>
      </c>
      <c r="C294" s="13">
        <v>4</v>
      </c>
      <c r="D294">
        <v>1</v>
      </c>
      <c r="E294">
        <v>980</v>
      </c>
      <c r="F294">
        <v>5</v>
      </c>
      <c r="G294">
        <v>3</v>
      </c>
      <c r="H294">
        <v>980</v>
      </c>
      <c r="I294">
        <v>1</v>
      </c>
      <c r="J294">
        <v>3</v>
      </c>
      <c r="K294" s="12">
        <v>4237841.28</v>
      </c>
      <c r="L294" s="12">
        <f t="shared" si="24"/>
        <v>4237841.28</v>
      </c>
    </row>
    <row r="295" spans="1:12" x14ac:dyDescent="0.25">
      <c r="A295">
        <v>9129</v>
      </c>
      <c r="B295">
        <v>1</v>
      </c>
      <c r="C295" s="13">
        <v>4</v>
      </c>
      <c r="D295">
        <v>9</v>
      </c>
      <c r="E295">
        <v>840</v>
      </c>
      <c r="F295">
        <v>1</v>
      </c>
      <c r="G295">
        <v>3</v>
      </c>
      <c r="H295">
        <v>840</v>
      </c>
      <c r="I295">
        <v>1</v>
      </c>
      <c r="J295">
        <v>3</v>
      </c>
      <c r="K295" s="12">
        <v>181625816.83000001</v>
      </c>
      <c r="L295" s="12">
        <f t="shared" si="24"/>
        <v>181625816.83000001</v>
      </c>
    </row>
    <row r="296" spans="1:12" x14ac:dyDescent="0.25">
      <c r="A296">
        <v>9129</v>
      </c>
      <c r="B296">
        <v>1</v>
      </c>
      <c r="C296" s="13">
        <v>4</v>
      </c>
      <c r="D296">
        <v>9</v>
      </c>
      <c r="E296">
        <v>840</v>
      </c>
      <c r="F296">
        <v>1</v>
      </c>
      <c r="G296">
        <v>3</v>
      </c>
      <c r="H296">
        <v>840</v>
      </c>
      <c r="I296">
        <v>1</v>
      </c>
      <c r="J296">
        <v>4</v>
      </c>
      <c r="K296" s="12">
        <v>19.600000000000001</v>
      </c>
      <c r="L296" s="12">
        <f t="shared" si="24"/>
        <v>19.600000000000001</v>
      </c>
    </row>
    <row r="297" spans="1:12" x14ac:dyDescent="0.25">
      <c r="A297">
        <v>9129</v>
      </c>
      <c r="B297">
        <v>1</v>
      </c>
      <c r="C297" s="13">
        <v>4</v>
      </c>
      <c r="D297">
        <v>9</v>
      </c>
      <c r="E297">
        <v>978</v>
      </c>
      <c r="F297">
        <v>1</v>
      </c>
      <c r="G297">
        <v>3</v>
      </c>
      <c r="H297">
        <v>978</v>
      </c>
      <c r="I297">
        <v>1</v>
      </c>
      <c r="J297">
        <v>3</v>
      </c>
      <c r="K297" s="12">
        <v>903827.44</v>
      </c>
      <c r="L297" s="12">
        <f t="shared" si="24"/>
        <v>903827.44</v>
      </c>
    </row>
    <row r="298" spans="1:12" x14ac:dyDescent="0.25">
      <c r="A298">
        <v>9208</v>
      </c>
      <c r="B298">
        <v>1</v>
      </c>
      <c r="C298" s="13">
        <v>0</v>
      </c>
      <c r="D298">
        <v>2</v>
      </c>
      <c r="E298">
        <v>840</v>
      </c>
      <c r="F298">
        <v>4</v>
      </c>
      <c r="G298">
        <v>3</v>
      </c>
      <c r="H298">
        <v>840</v>
      </c>
      <c r="I298">
        <v>1</v>
      </c>
      <c r="J298">
        <v>1</v>
      </c>
      <c r="K298" s="12">
        <v>77486399.450000003</v>
      </c>
      <c r="L298" s="12">
        <f t="shared" si="24"/>
        <v>77486399.450000003</v>
      </c>
    </row>
    <row r="299" spans="1:12" x14ac:dyDescent="0.25">
      <c r="A299">
        <v>9208</v>
      </c>
      <c r="B299">
        <v>1</v>
      </c>
      <c r="C299" s="13">
        <v>0</v>
      </c>
      <c r="D299">
        <v>2</v>
      </c>
      <c r="E299">
        <v>980</v>
      </c>
      <c r="F299">
        <v>4</v>
      </c>
      <c r="G299">
        <v>3</v>
      </c>
      <c r="H299">
        <v>980</v>
      </c>
      <c r="I299">
        <v>1</v>
      </c>
      <c r="J299">
        <v>1</v>
      </c>
      <c r="K299" s="12">
        <v>147314364.30000001</v>
      </c>
      <c r="L299" s="12">
        <f t="shared" si="24"/>
        <v>147314364.30000001</v>
      </c>
    </row>
    <row r="300" spans="1:12" x14ac:dyDescent="0.25">
      <c r="A300">
        <v>9500</v>
      </c>
      <c r="B300">
        <v>1</v>
      </c>
      <c r="C300" s="13">
        <v>0</v>
      </c>
      <c r="D300">
        <v>9</v>
      </c>
      <c r="E300">
        <v>978</v>
      </c>
      <c r="F300">
        <v>9</v>
      </c>
      <c r="G300">
        <v>3</v>
      </c>
      <c r="H300">
        <v>978</v>
      </c>
      <c r="I300">
        <v>0</v>
      </c>
      <c r="J300">
        <v>4</v>
      </c>
      <c r="K300" s="12">
        <v>0.01</v>
      </c>
      <c r="L300" s="12">
        <f t="shared" si="24"/>
        <v>0.01</v>
      </c>
    </row>
    <row r="301" spans="1:12" x14ac:dyDescent="0.25">
      <c r="A301">
        <v>9500</v>
      </c>
      <c r="B301">
        <v>1</v>
      </c>
      <c r="C301" s="13">
        <v>0</v>
      </c>
      <c r="D301">
        <v>9</v>
      </c>
      <c r="E301">
        <v>980</v>
      </c>
      <c r="F301">
        <v>9</v>
      </c>
      <c r="G301">
        <v>3</v>
      </c>
      <c r="H301">
        <v>980</v>
      </c>
      <c r="I301">
        <v>0</v>
      </c>
      <c r="J301">
        <v>3</v>
      </c>
      <c r="K301" s="12">
        <v>2033576053.22</v>
      </c>
      <c r="L301" s="12">
        <f t="shared" si="24"/>
        <v>2033576053.22</v>
      </c>
    </row>
    <row r="302" spans="1:12" x14ac:dyDescent="0.25">
      <c r="A302">
        <v>9500</v>
      </c>
      <c r="B302">
        <v>1</v>
      </c>
      <c r="C302" s="13">
        <v>0</v>
      </c>
      <c r="D302">
        <v>9</v>
      </c>
      <c r="E302">
        <v>980</v>
      </c>
      <c r="F302">
        <v>9</v>
      </c>
      <c r="G302">
        <v>3</v>
      </c>
      <c r="H302">
        <v>980</v>
      </c>
      <c r="I302">
        <v>0</v>
      </c>
      <c r="J302">
        <v>4</v>
      </c>
      <c r="K302" s="12">
        <v>70054508.439999998</v>
      </c>
      <c r="L302" s="12">
        <f t="shared" si="24"/>
        <v>70054508.439999998</v>
      </c>
    </row>
    <row r="303" spans="1:12" x14ac:dyDescent="0.25">
      <c r="A303">
        <v>9500</v>
      </c>
      <c r="B303">
        <v>1</v>
      </c>
      <c r="C303" s="13">
        <v>0</v>
      </c>
      <c r="D303">
        <v>9</v>
      </c>
      <c r="E303">
        <v>980</v>
      </c>
      <c r="F303">
        <v>9</v>
      </c>
      <c r="G303">
        <v>3</v>
      </c>
      <c r="H303">
        <v>980</v>
      </c>
      <c r="I303">
        <v>0</v>
      </c>
      <c r="J303">
        <v>5</v>
      </c>
      <c r="K303" s="12">
        <v>2479301</v>
      </c>
      <c r="L303" s="12">
        <f t="shared" si="24"/>
        <v>2479301</v>
      </c>
    </row>
    <row r="304" spans="1:12" x14ac:dyDescent="0.25">
      <c r="A304">
        <v>9500</v>
      </c>
      <c r="B304">
        <v>1</v>
      </c>
      <c r="C304" s="13">
        <v>0</v>
      </c>
      <c r="D304">
        <v>1</v>
      </c>
      <c r="E304">
        <v>840</v>
      </c>
      <c r="F304">
        <v>5</v>
      </c>
      <c r="G304">
        <v>3</v>
      </c>
      <c r="H304">
        <v>840</v>
      </c>
      <c r="I304">
        <v>0</v>
      </c>
      <c r="J304">
        <v>3</v>
      </c>
      <c r="K304" s="12">
        <v>1053072152.33</v>
      </c>
      <c r="L304" s="12">
        <f t="shared" si="24"/>
        <v>1053072152.33</v>
      </c>
    </row>
    <row r="305" spans="1:12" x14ac:dyDescent="0.25">
      <c r="A305">
        <v>9500</v>
      </c>
      <c r="B305">
        <v>1</v>
      </c>
      <c r="C305" s="13">
        <v>0</v>
      </c>
      <c r="D305">
        <v>9</v>
      </c>
      <c r="E305">
        <v>978</v>
      </c>
      <c r="F305">
        <v>9</v>
      </c>
      <c r="G305">
        <v>3</v>
      </c>
      <c r="H305">
        <v>978</v>
      </c>
      <c r="I305">
        <v>0</v>
      </c>
      <c r="J305">
        <v>3</v>
      </c>
      <c r="K305" s="12">
        <v>820027.21</v>
      </c>
      <c r="L305" s="12">
        <f t="shared" si="24"/>
        <v>820027.21</v>
      </c>
    </row>
    <row r="306" spans="1:12" x14ac:dyDescent="0.25">
      <c r="A306">
        <v>9500</v>
      </c>
      <c r="B306">
        <v>1</v>
      </c>
      <c r="C306" s="13">
        <v>0</v>
      </c>
      <c r="D306">
        <v>9</v>
      </c>
      <c r="E306">
        <v>840</v>
      </c>
      <c r="F306">
        <v>9</v>
      </c>
      <c r="G306">
        <v>3</v>
      </c>
      <c r="H306">
        <v>840</v>
      </c>
      <c r="I306">
        <v>0</v>
      </c>
      <c r="J306">
        <v>5</v>
      </c>
      <c r="K306" s="12">
        <v>35679.089999999997</v>
      </c>
      <c r="L306" s="12">
        <f t="shared" si="24"/>
        <v>35679.089999999997</v>
      </c>
    </row>
    <row r="307" spans="1:12" x14ac:dyDescent="0.25">
      <c r="A307">
        <v>9500</v>
      </c>
      <c r="B307">
        <v>1</v>
      </c>
      <c r="C307" s="13">
        <v>0</v>
      </c>
      <c r="D307">
        <v>9</v>
      </c>
      <c r="E307">
        <v>840</v>
      </c>
      <c r="F307">
        <v>9</v>
      </c>
      <c r="G307">
        <v>3</v>
      </c>
      <c r="H307">
        <v>840</v>
      </c>
      <c r="I307">
        <v>0</v>
      </c>
      <c r="J307">
        <v>4</v>
      </c>
      <c r="K307" s="12">
        <v>0.01</v>
      </c>
      <c r="L307" s="12">
        <f t="shared" si="24"/>
        <v>0.01</v>
      </c>
    </row>
    <row r="308" spans="1:12" x14ac:dyDescent="0.25">
      <c r="A308">
        <v>9500</v>
      </c>
      <c r="B308">
        <v>1</v>
      </c>
      <c r="C308" s="13">
        <v>0</v>
      </c>
      <c r="D308">
        <v>9</v>
      </c>
      <c r="E308">
        <v>840</v>
      </c>
      <c r="F308">
        <v>9</v>
      </c>
      <c r="G308">
        <v>3</v>
      </c>
      <c r="H308">
        <v>840</v>
      </c>
      <c r="I308">
        <v>0</v>
      </c>
      <c r="J308">
        <v>3</v>
      </c>
      <c r="K308" s="12">
        <v>18753158.079999998</v>
      </c>
      <c r="L308" s="12">
        <f t="shared" si="24"/>
        <v>18753158.079999998</v>
      </c>
    </row>
    <row r="309" spans="1:12" x14ac:dyDescent="0.25">
      <c r="A309">
        <v>9500</v>
      </c>
      <c r="B309">
        <v>1</v>
      </c>
      <c r="C309" s="13">
        <v>0</v>
      </c>
      <c r="D309">
        <v>1</v>
      </c>
      <c r="E309">
        <v>980</v>
      </c>
      <c r="F309">
        <v>5</v>
      </c>
      <c r="G309">
        <v>3</v>
      </c>
      <c r="H309">
        <v>980</v>
      </c>
      <c r="I309">
        <v>0</v>
      </c>
      <c r="J309">
        <v>5</v>
      </c>
      <c r="K309" s="12">
        <v>381000</v>
      </c>
      <c r="L309" s="12">
        <f t="shared" si="24"/>
        <v>381000</v>
      </c>
    </row>
    <row r="310" spans="1:12" x14ac:dyDescent="0.25">
      <c r="A310">
        <v>9500</v>
      </c>
      <c r="B310">
        <v>1</v>
      </c>
      <c r="C310" s="13">
        <v>0</v>
      </c>
      <c r="D310">
        <v>1</v>
      </c>
      <c r="E310">
        <v>980</v>
      </c>
      <c r="F310">
        <v>5</v>
      </c>
      <c r="G310">
        <v>3</v>
      </c>
      <c r="H310">
        <v>980</v>
      </c>
      <c r="I310">
        <v>0</v>
      </c>
      <c r="J310">
        <v>4</v>
      </c>
      <c r="K310" s="12">
        <v>3547669.92</v>
      </c>
      <c r="L310" s="12">
        <f t="shared" si="24"/>
        <v>3547669.92</v>
      </c>
    </row>
    <row r="311" spans="1:12" x14ac:dyDescent="0.25">
      <c r="A311">
        <v>9500</v>
      </c>
      <c r="B311">
        <v>1</v>
      </c>
      <c r="C311" s="13">
        <v>0</v>
      </c>
      <c r="D311">
        <v>1</v>
      </c>
      <c r="E311">
        <v>980</v>
      </c>
      <c r="F311">
        <v>5</v>
      </c>
      <c r="G311">
        <v>3</v>
      </c>
      <c r="H311">
        <v>980</v>
      </c>
      <c r="I311">
        <v>0</v>
      </c>
      <c r="J311">
        <v>3</v>
      </c>
      <c r="K311" s="12">
        <v>28514527.329999998</v>
      </c>
      <c r="L311" s="12">
        <f t="shared" si="24"/>
        <v>28514527.329999998</v>
      </c>
    </row>
    <row r="312" spans="1:12" x14ac:dyDescent="0.25">
      <c r="A312">
        <v>9500</v>
      </c>
      <c r="B312">
        <v>1</v>
      </c>
      <c r="C312" s="13">
        <v>0</v>
      </c>
      <c r="D312">
        <v>1</v>
      </c>
      <c r="E312">
        <v>978</v>
      </c>
      <c r="F312">
        <v>5</v>
      </c>
      <c r="G312">
        <v>3</v>
      </c>
      <c r="H312">
        <v>978</v>
      </c>
      <c r="I312">
        <v>0</v>
      </c>
      <c r="J312">
        <v>4</v>
      </c>
      <c r="K312" s="12">
        <v>988038.4</v>
      </c>
      <c r="L312" s="12">
        <f t="shared" si="24"/>
        <v>988038.4</v>
      </c>
    </row>
    <row r="313" spans="1:12" x14ac:dyDescent="0.25">
      <c r="A313">
        <v>9500</v>
      </c>
      <c r="B313">
        <v>1</v>
      </c>
      <c r="C313" s="13">
        <v>0</v>
      </c>
      <c r="D313">
        <v>1</v>
      </c>
      <c r="E313">
        <v>978</v>
      </c>
      <c r="F313">
        <v>5</v>
      </c>
      <c r="G313">
        <v>3</v>
      </c>
      <c r="H313">
        <v>978</v>
      </c>
      <c r="I313">
        <v>0</v>
      </c>
      <c r="J313">
        <v>3</v>
      </c>
      <c r="K313" s="12">
        <v>156954787.09</v>
      </c>
      <c r="L313" s="12">
        <f t="shared" si="24"/>
        <v>156954787.09</v>
      </c>
    </row>
    <row r="314" spans="1:12" x14ac:dyDescent="0.25">
      <c r="A314">
        <v>9500</v>
      </c>
      <c r="B314">
        <v>1</v>
      </c>
      <c r="C314" s="13">
        <v>0</v>
      </c>
      <c r="D314">
        <v>1</v>
      </c>
      <c r="E314">
        <v>840</v>
      </c>
      <c r="F314">
        <v>5</v>
      </c>
      <c r="G314">
        <v>3</v>
      </c>
      <c r="H314">
        <v>840</v>
      </c>
      <c r="I314">
        <v>0</v>
      </c>
      <c r="J314">
        <v>4</v>
      </c>
      <c r="K314" s="12">
        <v>5045806.96</v>
      </c>
      <c r="L314" s="12">
        <f t="shared" si="24"/>
        <v>5045806.96</v>
      </c>
    </row>
    <row r="315" spans="1:12" x14ac:dyDescent="0.25">
      <c r="A315">
        <v>9500</v>
      </c>
      <c r="B315">
        <v>1</v>
      </c>
      <c r="C315" s="13">
        <v>0</v>
      </c>
      <c r="D315">
        <v>1</v>
      </c>
      <c r="E315">
        <v>840</v>
      </c>
      <c r="F315">
        <v>5</v>
      </c>
      <c r="G315">
        <v>3</v>
      </c>
      <c r="H315">
        <v>840</v>
      </c>
      <c r="I315">
        <v>0</v>
      </c>
      <c r="J315">
        <v>5</v>
      </c>
      <c r="K315" s="12">
        <v>95000</v>
      </c>
      <c r="L315" s="12">
        <f t="shared" si="24"/>
        <v>95000</v>
      </c>
    </row>
    <row r="316" spans="1:12" x14ac:dyDescent="0.25">
      <c r="A316">
        <v>9782</v>
      </c>
      <c r="B316">
        <v>1</v>
      </c>
      <c r="C316" s="13">
        <v>0</v>
      </c>
      <c r="D316">
        <v>2</v>
      </c>
      <c r="E316">
        <v>980</v>
      </c>
      <c r="F316">
        <v>9</v>
      </c>
      <c r="G316">
        <v>3</v>
      </c>
      <c r="H316">
        <v>980</v>
      </c>
      <c r="I316">
        <v>1</v>
      </c>
      <c r="J316">
        <v>1</v>
      </c>
      <c r="K316" s="12">
        <v>165417820.33000001</v>
      </c>
      <c r="L316" s="12">
        <f t="shared" si="24"/>
        <v>165417820.33000001</v>
      </c>
    </row>
    <row r="317" spans="1:12" x14ac:dyDescent="0.25">
      <c r="K317" s="12">
        <f>SUBTOTAL(9,K2:K316)</f>
        <v>14738914172.749998</v>
      </c>
      <c r="L317" s="12">
        <f>SUBTOTAL(9,L2:L316)</f>
        <v>4048671052.3500013</v>
      </c>
    </row>
  </sheetData>
  <pageMargins left="0.7" right="0.7" top="0.75" bottom="0.75" header="0.3" footer="0.3"/>
  <pageSetup paperSize="9" orientation="portrait" r:id="rId1"/>
  <ignoredErrors>
    <ignoredError sqref="L8 L92:L98 L117 L182 L268:L27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8"/>
  <sheetViews>
    <sheetView workbookViewId="0">
      <selection activeCell="C12" sqref="C12:C14"/>
    </sheetView>
  </sheetViews>
  <sheetFormatPr defaultRowHeight="15" x14ac:dyDescent="0.25"/>
  <cols>
    <col min="3" max="4" width="15.7109375" bestFit="1" customWidth="1"/>
    <col min="5" max="5" width="15" bestFit="1" customWidth="1"/>
    <col min="6" max="6" width="11.42578125" bestFit="1" customWidth="1"/>
    <col min="7" max="7" width="12.42578125" bestFit="1" customWidth="1"/>
    <col min="8" max="8" width="13.5703125" bestFit="1" customWidth="1"/>
    <col min="9" max="9" width="10.7109375" bestFit="1" customWidth="1"/>
  </cols>
  <sheetData>
    <row r="1" spans="1:9" x14ac:dyDescent="0.25">
      <c r="A1" t="s">
        <v>64</v>
      </c>
      <c r="B1" t="s">
        <v>65</v>
      </c>
      <c r="C1" t="s">
        <v>269</v>
      </c>
      <c r="D1" t="s">
        <v>270</v>
      </c>
    </row>
    <row r="2" spans="1:9" x14ac:dyDescent="0.25">
      <c r="D2" t="s">
        <v>66</v>
      </c>
    </row>
    <row r="3" spans="1:9" x14ac:dyDescent="0.25">
      <c r="C3" t="s">
        <v>67</v>
      </c>
      <c r="D3" t="s">
        <v>68</v>
      </c>
    </row>
    <row r="4" spans="1:9" x14ac:dyDescent="0.25">
      <c r="C4" t="s">
        <v>69</v>
      </c>
      <c r="D4" t="s">
        <v>70</v>
      </c>
    </row>
    <row r="5" spans="1:9" x14ac:dyDescent="0.25">
      <c r="C5" t="s">
        <v>271</v>
      </c>
      <c r="D5" t="s">
        <v>272</v>
      </c>
    </row>
    <row r="6" spans="1:9" x14ac:dyDescent="0.25">
      <c r="C6" t="s">
        <v>71</v>
      </c>
      <c r="D6" t="s">
        <v>72</v>
      </c>
    </row>
    <row r="7" spans="1:9" x14ac:dyDescent="0.25">
      <c r="C7" t="s">
        <v>73</v>
      </c>
      <c r="D7" t="s">
        <v>74</v>
      </c>
      <c r="E7" t="s">
        <v>75</v>
      </c>
    </row>
    <row r="8" spans="1:9" x14ac:dyDescent="0.25">
      <c r="H8" t="s">
        <v>76</v>
      </c>
      <c r="I8" t="s">
        <v>77</v>
      </c>
    </row>
    <row r="9" spans="1:9" x14ac:dyDescent="0.25">
      <c r="B9" t="s">
        <v>273</v>
      </c>
      <c r="E9" t="s">
        <v>78</v>
      </c>
      <c r="H9" t="s">
        <v>79</v>
      </c>
    </row>
    <row r="10" spans="1:9" x14ac:dyDescent="0.25">
      <c r="B10" t="s">
        <v>80</v>
      </c>
      <c r="C10" t="s">
        <v>274</v>
      </c>
    </row>
    <row r="11" spans="1:9" x14ac:dyDescent="0.25">
      <c r="D11" t="s">
        <v>275</v>
      </c>
      <c r="E11" t="s">
        <v>276</v>
      </c>
      <c r="F11" t="s">
        <v>277</v>
      </c>
      <c r="G11" t="s">
        <v>275</v>
      </c>
      <c r="H11" t="s">
        <v>276</v>
      </c>
      <c r="I11" t="s">
        <v>277</v>
      </c>
    </row>
    <row r="12" spans="1:9" x14ac:dyDescent="0.25">
      <c r="A12">
        <v>1002</v>
      </c>
      <c r="B12" t="s">
        <v>81</v>
      </c>
      <c r="C12" s="12">
        <v>139043416.30000001</v>
      </c>
      <c r="D12" s="12">
        <v>64396121.460000001</v>
      </c>
      <c r="E12" s="12">
        <v>73806899.909999996</v>
      </c>
      <c r="F12" s="12">
        <v>840394.93</v>
      </c>
      <c r="G12" s="12">
        <v>0</v>
      </c>
      <c r="H12" s="12">
        <v>0</v>
      </c>
      <c r="I12" s="12">
        <v>0</v>
      </c>
    </row>
    <row r="13" spans="1:9" x14ac:dyDescent="0.25">
      <c r="A13">
        <v>1004</v>
      </c>
      <c r="B13" t="s">
        <v>81</v>
      </c>
      <c r="C13" s="12">
        <v>38030241.579999998</v>
      </c>
      <c r="D13" s="12">
        <v>38030241.579999998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9" x14ac:dyDescent="0.25">
      <c r="A14">
        <v>1007</v>
      </c>
      <c r="B14" t="s">
        <v>81</v>
      </c>
      <c r="C14" s="12">
        <v>835802.52</v>
      </c>
      <c r="D14" s="12">
        <v>0</v>
      </c>
      <c r="E14" s="12">
        <v>835802.52</v>
      </c>
      <c r="F14" s="12">
        <v>0</v>
      </c>
      <c r="G14" s="12">
        <v>0</v>
      </c>
      <c r="H14" s="12">
        <v>0</v>
      </c>
      <c r="I14" s="12">
        <v>0</v>
      </c>
    </row>
    <row r="15" spans="1:9" x14ac:dyDescent="0.25">
      <c r="A15" t="s">
        <v>82</v>
      </c>
      <c r="B15" t="s">
        <v>83</v>
      </c>
      <c r="C15" s="12">
        <v>177909460.40000001</v>
      </c>
      <c r="D15" s="12">
        <v>102426363.04000001</v>
      </c>
      <c r="E15" s="12">
        <v>74642702.430000007</v>
      </c>
      <c r="F15" s="12">
        <v>840394.93</v>
      </c>
      <c r="G15" s="12">
        <v>0</v>
      </c>
      <c r="H15" s="12">
        <v>0</v>
      </c>
      <c r="I15" s="12">
        <v>0</v>
      </c>
    </row>
    <row r="16" spans="1:9" x14ac:dyDescent="0.25">
      <c r="A16" t="s">
        <v>82</v>
      </c>
      <c r="B16" t="s">
        <v>84</v>
      </c>
      <c r="C16" s="12">
        <v>177909460.40000001</v>
      </c>
      <c r="D16" s="12">
        <v>102426363.04000001</v>
      </c>
      <c r="E16" s="12">
        <v>74642702.430000007</v>
      </c>
      <c r="F16" s="12">
        <v>840394.93</v>
      </c>
      <c r="G16" s="12">
        <v>0</v>
      </c>
      <c r="H16" s="12">
        <v>0</v>
      </c>
      <c r="I16" s="12">
        <v>0</v>
      </c>
    </row>
    <row r="17" spans="1:9" x14ac:dyDescent="0.25">
      <c r="A17">
        <v>1102</v>
      </c>
      <c r="B17" t="s">
        <v>81</v>
      </c>
      <c r="C17" s="12">
        <v>681970.86</v>
      </c>
      <c r="D17" s="12">
        <v>0</v>
      </c>
      <c r="E17" s="12">
        <v>681970.86</v>
      </c>
      <c r="F17" s="12">
        <v>0</v>
      </c>
      <c r="G17" s="12">
        <v>0</v>
      </c>
      <c r="H17" s="12">
        <v>0</v>
      </c>
      <c r="I17" s="12">
        <v>0</v>
      </c>
    </row>
    <row r="18" spans="1:9" x14ac:dyDescent="0.25">
      <c r="A18" t="s">
        <v>82</v>
      </c>
      <c r="B18" t="s">
        <v>85</v>
      </c>
      <c r="C18" s="12">
        <v>681970.86</v>
      </c>
      <c r="D18" s="12">
        <v>0</v>
      </c>
      <c r="E18" s="12">
        <v>681970.86</v>
      </c>
      <c r="F18" s="12">
        <v>0</v>
      </c>
      <c r="G18" s="12">
        <v>0</v>
      </c>
      <c r="H18" s="12">
        <v>0</v>
      </c>
      <c r="I18" s="12">
        <v>0</v>
      </c>
    </row>
    <row r="19" spans="1:9" x14ac:dyDescent="0.25">
      <c r="A19" t="s">
        <v>82</v>
      </c>
      <c r="B19" t="s">
        <v>86</v>
      </c>
      <c r="C19" s="12">
        <v>681970.86</v>
      </c>
      <c r="D19" s="12">
        <v>0</v>
      </c>
      <c r="E19" s="12">
        <v>681970.86</v>
      </c>
      <c r="F19" s="12">
        <v>0</v>
      </c>
      <c r="G19" s="12">
        <v>0</v>
      </c>
      <c r="H19" s="12">
        <v>0</v>
      </c>
      <c r="I19" s="12">
        <v>0</v>
      </c>
    </row>
    <row r="20" spans="1:9" x14ac:dyDescent="0.25">
      <c r="A20">
        <v>1200</v>
      </c>
      <c r="B20" t="s">
        <v>81</v>
      </c>
      <c r="C20" s="12">
        <v>175131810.22</v>
      </c>
      <c r="D20" s="12">
        <v>175131810.22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x14ac:dyDescent="0.25">
      <c r="A21" t="s">
        <v>82</v>
      </c>
      <c r="B21" t="s">
        <v>87</v>
      </c>
      <c r="C21" s="12">
        <v>175131810.22</v>
      </c>
      <c r="D21" s="12">
        <v>175131810.22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x14ac:dyDescent="0.25">
      <c r="A22" t="s">
        <v>82</v>
      </c>
      <c r="B22" t="s">
        <v>88</v>
      </c>
      <c r="C22" s="12">
        <v>175131810.22</v>
      </c>
      <c r="D22" s="12">
        <v>175131810.22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x14ac:dyDescent="0.25">
      <c r="A23">
        <v>1410</v>
      </c>
      <c r="B23" t="s">
        <v>81</v>
      </c>
      <c r="C23" s="12">
        <v>168825000</v>
      </c>
      <c r="D23" s="12">
        <v>168825000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x14ac:dyDescent="0.25">
      <c r="A24">
        <v>1415</v>
      </c>
      <c r="B24" t="s">
        <v>81</v>
      </c>
      <c r="C24" s="12">
        <v>39993.629999999997</v>
      </c>
      <c r="D24" s="12">
        <v>39993.629999999997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5">
      <c r="A25">
        <v>1415</v>
      </c>
      <c r="B25" t="s">
        <v>89</v>
      </c>
      <c r="C25" s="12">
        <v>-122474.68</v>
      </c>
      <c r="D25" s="12">
        <v>-122474.68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x14ac:dyDescent="0.25">
      <c r="A26">
        <v>1416</v>
      </c>
      <c r="B26" t="s">
        <v>89</v>
      </c>
      <c r="C26" s="12">
        <v>-4351921.88</v>
      </c>
      <c r="D26" s="12">
        <v>-4351921.88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x14ac:dyDescent="0.25">
      <c r="A27">
        <v>1418</v>
      </c>
      <c r="B27" t="s">
        <v>81</v>
      </c>
      <c r="C27" s="12">
        <v>2163988.0499999998</v>
      </c>
      <c r="D27" s="12">
        <v>2163988.0499999998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x14ac:dyDescent="0.25">
      <c r="A28" t="s">
        <v>82</v>
      </c>
      <c r="B28" t="s">
        <v>90</v>
      </c>
      <c r="C28" s="12">
        <v>166554585.12</v>
      </c>
      <c r="D28" s="12">
        <v>166554585.12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5">
      <c r="A29" t="s">
        <v>82</v>
      </c>
      <c r="B29" t="s">
        <v>91</v>
      </c>
      <c r="C29" s="12">
        <v>166554585.12</v>
      </c>
      <c r="D29" s="12">
        <v>166554585.12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x14ac:dyDescent="0.25">
      <c r="A30">
        <v>1500</v>
      </c>
      <c r="B30" t="s">
        <v>81</v>
      </c>
      <c r="C30" s="12">
        <v>34626528.18</v>
      </c>
      <c r="D30" s="12">
        <v>21927628.379999999</v>
      </c>
      <c r="E30" s="12">
        <v>12340494.52</v>
      </c>
      <c r="F30" s="12">
        <v>67575.78</v>
      </c>
      <c r="G30" s="12">
        <v>0</v>
      </c>
      <c r="H30" s="12">
        <v>0</v>
      </c>
      <c r="I30" s="12">
        <v>290829.5</v>
      </c>
    </row>
    <row r="31" spans="1:9" x14ac:dyDescent="0.25">
      <c r="A31">
        <v>1502</v>
      </c>
      <c r="B31" t="s">
        <v>81</v>
      </c>
      <c r="C31" s="12">
        <v>16540467.08</v>
      </c>
      <c r="D31" s="12">
        <v>16540467.08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5">
      <c r="A32">
        <v>1508</v>
      </c>
      <c r="B32" t="s">
        <v>81</v>
      </c>
      <c r="C32" s="12">
        <v>702112.05</v>
      </c>
      <c r="D32" s="12">
        <v>702112.05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</row>
    <row r="33" spans="1:9" x14ac:dyDescent="0.25">
      <c r="A33">
        <v>1509</v>
      </c>
      <c r="B33" t="s">
        <v>89</v>
      </c>
      <c r="C33" s="12">
        <v>-1685780.06</v>
      </c>
      <c r="D33" s="12">
        <v>-851487.38</v>
      </c>
      <c r="E33" s="12">
        <v>-612796.47</v>
      </c>
      <c r="F33" s="12">
        <v>-3137.13</v>
      </c>
      <c r="G33" s="12">
        <v>0</v>
      </c>
      <c r="H33" s="12">
        <v>0</v>
      </c>
      <c r="I33" s="12">
        <v>-218359.08</v>
      </c>
    </row>
    <row r="34" spans="1:9" x14ac:dyDescent="0.25">
      <c r="A34" t="s">
        <v>82</v>
      </c>
      <c r="B34" t="s">
        <v>92</v>
      </c>
      <c r="C34" s="12">
        <v>50183327.25</v>
      </c>
      <c r="D34" s="12">
        <v>38318720.130000003</v>
      </c>
      <c r="E34" s="12">
        <v>11727698.050000001</v>
      </c>
      <c r="F34" s="12">
        <v>64438.65</v>
      </c>
      <c r="G34" s="12">
        <v>0</v>
      </c>
      <c r="H34" s="12">
        <v>0</v>
      </c>
      <c r="I34" s="12">
        <v>72470.42</v>
      </c>
    </row>
    <row r="35" spans="1:9" x14ac:dyDescent="0.25">
      <c r="A35">
        <v>1524</v>
      </c>
      <c r="B35" t="s">
        <v>81</v>
      </c>
      <c r="C35" s="12">
        <v>50000000</v>
      </c>
      <c r="D35" s="12">
        <v>50000000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</row>
    <row r="36" spans="1:9" x14ac:dyDescent="0.25">
      <c r="A36">
        <v>1526</v>
      </c>
      <c r="B36" t="s">
        <v>81</v>
      </c>
      <c r="C36" s="12">
        <v>1082.19</v>
      </c>
      <c r="D36" s="12">
        <v>1082.19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5">
      <c r="A37">
        <v>1529</v>
      </c>
      <c r="B37" t="s">
        <v>89</v>
      </c>
      <c r="C37" s="12">
        <v>-26228868.379999999</v>
      </c>
      <c r="D37" s="12">
        <v>-26228868.379999999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</row>
    <row r="38" spans="1:9" x14ac:dyDescent="0.25">
      <c r="A38" t="s">
        <v>82</v>
      </c>
      <c r="B38" t="s">
        <v>93</v>
      </c>
      <c r="C38" s="12">
        <v>23772213.809999999</v>
      </c>
      <c r="D38" s="12">
        <v>23772213.809999999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5">
      <c r="A39" t="s">
        <v>82</v>
      </c>
      <c r="B39" t="s">
        <v>94</v>
      </c>
      <c r="C39" s="12">
        <v>73955541.060000002</v>
      </c>
      <c r="D39" s="12">
        <v>62090933.939999998</v>
      </c>
      <c r="E39" s="12">
        <v>11727698.050000001</v>
      </c>
      <c r="F39" s="12">
        <v>64438.65</v>
      </c>
      <c r="G39" s="12">
        <v>0</v>
      </c>
      <c r="H39" s="12">
        <v>0</v>
      </c>
      <c r="I39" s="12">
        <v>72470.42</v>
      </c>
    </row>
    <row r="40" spans="1:9" x14ac:dyDescent="0.25">
      <c r="A40">
        <v>1811</v>
      </c>
      <c r="B40" t="s">
        <v>81</v>
      </c>
      <c r="C40" s="12">
        <v>13823686</v>
      </c>
      <c r="D40" s="12">
        <v>13823686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</row>
    <row r="41" spans="1:9" x14ac:dyDescent="0.25">
      <c r="A41">
        <v>1819</v>
      </c>
      <c r="B41" t="s">
        <v>81</v>
      </c>
      <c r="C41" s="12">
        <v>2267163.7599999998</v>
      </c>
      <c r="D41" s="12">
        <v>2267163.7599999998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5">
      <c r="A42" t="s">
        <v>82</v>
      </c>
      <c r="B42" t="s">
        <v>95</v>
      </c>
      <c r="C42" s="12">
        <v>16090849.76</v>
      </c>
      <c r="D42" s="12">
        <v>16090849.76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x14ac:dyDescent="0.25">
      <c r="A43">
        <v>1890</v>
      </c>
      <c r="B43" t="s">
        <v>89</v>
      </c>
      <c r="C43" s="12">
        <v>-3300914.13</v>
      </c>
      <c r="D43" s="12">
        <v>-3300914.13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x14ac:dyDescent="0.25">
      <c r="A44" t="s">
        <v>82</v>
      </c>
      <c r="B44" t="s">
        <v>96</v>
      </c>
      <c r="C44" s="12">
        <v>-3300914.13</v>
      </c>
      <c r="D44" s="12">
        <v>-3300914.13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5">
      <c r="A45" t="s">
        <v>82</v>
      </c>
      <c r="B45" t="s">
        <v>97</v>
      </c>
      <c r="C45" s="12">
        <v>12789935.630000001</v>
      </c>
      <c r="D45" s="12">
        <v>12789935.630000001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x14ac:dyDescent="0.25">
      <c r="A46" t="s">
        <v>82</v>
      </c>
      <c r="B46" t="s">
        <v>98</v>
      </c>
      <c r="C46" s="12">
        <v>607023303.28999996</v>
      </c>
      <c r="D46" s="12">
        <v>518993627.94999999</v>
      </c>
      <c r="E46" s="12">
        <v>87052371.340000004</v>
      </c>
      <c r="F46" s="12">
        <v>904833.58</v>
      </c>
      <c r="G46" s="12">
        <v>0</v>
      </c>
      <c r="H46" s="12">
        <v>0</v>
      </c>
      <c r="I46" s="12">
        <v>72470.42</v>
      </c>
    </row>
    <row r="47" spans="1:9" x14ac:dyDescent="0.25">
      <c r="A47">
        <v>2063</v>
      </c>
      <c r="B47" t="s">
        <v>81</v>
      </c>
      <c r="C47" s="12">
        <v>3131627945.21</v>
      </c>
      <c r="D47" s="12">
        <v>767881471.41999996</v>
      </c>
      <c r="E47" s="12">
        <v>2363746473.79</v>
      </c>
      <c r="F47" s="12">
        <v>0</v>
      </c>
      <c r="G47" s="12">
        <v>0</v>
      </c>
      <c r="H47" s="12">
        <v>0</v>
      </c>
      <c r="I47" s="12">
        <v>0</v>
      </c>
    </row>
    <row r="48" spans="1:9" x14ac:dyDescent="0.25">
      <c r="A48">
        <v>2066</v>
      </c>
      <c r="B48" t="s">
        <v>89</v>
      </c>
      <c r="C48" s="12">
        <v>-29476.03</v>
      </c>
      <c r="D48" s="12">
        <v>-29476.03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</row>
    <row r="49" spans="1:9" x14ac:dyDescent="0.25">
      <c r="A49">
        <v>2068</v>
      </c>
      <c r="B49" t="s">
        <v>81</v>
      </c>
      <c r="C49" s="12">
        <v>38253215.549999997</v>
      </c>
      <c r="D49" s="12">
        <v>14889341.119999999</v>
      </c>
      <c r="E49" s="12">
        <v>23363874.43</v>
      </c>
      <c r="F49" s="12">
        <v>0</v>
      </c>
      <c r="G49" s="12">
        <v>0</v>
      </c>
      <c r="H49" s="12">
        <v>0</v>
      </c>
      <c r="I49" s="12">
        <v>0</v>
      </c>
    </row>
    <row r="50" spans="1:9" x14ac:dyDescent="0.25">
      <c r="A50">
        <v>2069</v>
      </c>
      <c r="B50" t="s">
        <v>89</v>
      </c>
      <c r="C50" s="12">
        <v>-284476549.88999999</v>
      </c>
      <c r="D50" s="12">
        <v>-121528102.95</v>
      </c>
      <c r="E50" s="12">
        <v>-162948446.94</v>
      </c>
      <c r="F50" s="12">
        <v>0</v>
      </c>
      <c r="G50" s="12">
        <v>0</v>
      </c>
      <c r="H50" s="12">
        <v>0</v>
      </c>
      <c r="I50" s="12">
        <v>0</v>
      </c>
    </row>
    <row r="51" spans="1:9" x14ac:dyDescent="0.25">
      <c r="A51" t="s">
        <v>82</v>
      </c>
      <c r="B51" t="s">
        <v>99</v>
      </c>
      <c r="C51" s="12">
        <v>2885375134.8400002</v>
      </c>
      <c r="D51" s="12">
        <v>661213233.55999994</v>
      </c>
      <c r="E51" s="12">
        <v>2224161901.2800002</v>
      </c>
      <c r="F51" s="12">
        <v>0</v>
      </c>
      <c r="G51" s="12">
        <v>0</v>
      </c>
      <c r="H51" s="12">
        <v>0</v>
      </c>
      <c r="I51" s="12">
        <v>0</v>
      </c>
    </row>
    <row r="52" spans="1:9" x14ac:dyDescent="0.25">
      <c r="A52">
        <v>2071</v>
      </c>
      <c r="B52" t="s">
        <v>81</v>
      </c>
      <c r="C52" s="12">
        <v>493673.23</v>
      </c>
      <c r="D52" s="12">
        <v>493673.23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9" x14ac:dyDescent="0.25">
      <c r="A53">
        <v>2078</v>
      </c>
      <c r="B53" t="s">
        <v>81</v>
      </c>
      <c r="C53" s="12">
        <v>4525.66</v>
      </c>
      <c r="D53" s="12">
        <v>4525.66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</row>
    <row r="54" spans="1:9" x14ac:dyDescent="0.25">
      <c r="A54" t="s">
        <v>82</v>
      </c>
      <c r="B54" t="s">
        <v>100</v>
      </c>
      <c r="C54" s="12">
        <v>498198.89</v>
      </c>
      <c r="D54" s="12">
        <v>498198.89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</row>
    <row r="55" spans="1:9" x14ac:dyDescent="0.25">
      <c r="A55">
        <v>2083</v>
      </c>
      <c r="B55" t="s">
        <v>81</v>
      </c>
      <c r="C55" s="12">
        <v>61260047.68</v>
      </c>
      <c r="D55" s="12">
        <v>61260047.68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</row>
    <row r="56" spans="1:9" x14ac:dyDescent="0.25">
      <c r="A56">
        <v>2086</v>
      </c>
      <c r="B56" t="s">
        <v>89</v>
      </c>
      <c r="C56" s="12">
        <v>-58983.57</v>
      </c>
      <c r="D56" s="12">
        <v>-58983.57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x14ac:dyDescent="0.25">
      <c r="A57">
        <v>2088</v>
      </c>
      <c r="B57" t="s">
        <v>81</v>
      </c>
      <c r="C57" s="12">
        <v>1460055.54</v>
      </c>
      <c r="D57" s="12">
        <v>1460055.54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x14ac:dyDescent="0.25">
      <c r="A58">
        <v>2089</v>
      </c>
      <c r="B58" t="s">
        <v>89</v>
      </c>
      <c r="C58" s="12">
        <v>-2196915</v>
      </c>
      <c r="D58" s="12">
        <v>-2196915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</row>
    <row r="59" spans="1:9" x14ac:dyDescent="0.25">
      <c r="A59" t="s">
        <v>82</v>
      </c>
      <c r="B59" t="s">
        <v>101</v>
      </c>
      <c r="C59" s="12">
        <v>60464204.649999999</v>
      </c>
      <c r="D59" s="12">
        <v>60464204.649999999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</row>
    <row r="60" spans="1:9" x14ac:dyDescent="0.25">
      <c r="A60" t="s">
        <v>82</v>
      </c>
      <c r="B60" t="s">
        <v>102</v>
      </c>
      <c r="C60" s="12">
        <v>2946337538.3800001</v>
      </c>
      <c r="D60" s="12">
        <v>722175637.10000002</v>
      </c>
      <c r="E60" s="12">
        <v>2224161901.2800002</v>
      </c>
      <c r="F60" s="12">
        <v>0</v>
      </c>
      <c r="G60" s="12">
        <v>0</v>
      </c>
      <c r="H60" s="12">
        <v>0</v>
      </c>
      <c r="I60" s="12">
        <v>0</v>
      </c>
    </row>
    <row r="61" spans="1:9" x14ac:dyDescent="0.25">
      <c r="A61">
        <v>2203</v>
      </c>
      <c r="B61" t="s">
        <v>81</v>
      </c>
      <c r="C61" s="12">
        <v>38781617.07</v>
      </c>
      <c r="D61" s="12">
        <v>38729039.649999999</v>
      </c>
      <c r="E61" s="12">
        <v>52577.42</v>
      </c>
      <c r="F61" s="12">
        <v>0</v>
      </c>
      <c r="G61" s="12">
        <v>0</v>
      </c>
      <c r="H61" s="12">
        <v>0</v>
      </c>
      <c r="I61" s="12">
        <v>0</v>
      </c>
    </row>
    <row r="62" spans="1:9" x14ac:dyDescent="0.25">
      <c r="A62">
        <v>2206</v>
      </c>
      <c r="B62" t="s">
        <v>89</v>
      </c>
      <c r="C62" s="12">
        <v>-576219.75</v>
      </c>
      <c r="D62" s="12">
        <v>-576219.75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</row>
    <row r="63" spans="1:9" x14ac:dyDescent="0.25">
      <c r="A63">
        <v>2208</v>
      </c>
      <c r="B63" t="s">
        <v>81</v>
      </c>
      <c r="C63" s="12">
        <v>787105.92</v>
      </c>
      <c r="D63" s="12">
        <v>787105.92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</row>
    <row r="64" spans="1:9" x14ac:dyDescent="0.25">
      <c r="A64">
        <v>2209</v>
      </c>
      <c r="B64" t="s">
        <v>89</v>
      </c>
      <c r="C64" s="12">
        <v>-784305.87</v>
      </c>
      <c r="D64" s="12">
        <v>-731728.45</v>
      </c>
      <c r="E64" s="12">
        <v>-52577.42</v>
      </c>
      <c r="F64" s="12">
        <v>0</v>
      </c>
      <c r="G64" s="12">
        <v>0</v>
      </c>
      <c r="H64" s="12">
        <v>0</v>
      </c>
      <c r="I64" s="12">
        <v>0</v>
      </c>
    </row>
    <row r="65" spans="1:9" x14ac:dyDescent="0.25">
      <c r="A65" t="s">
        <v>82</v>
      </c>
      <c r="B65" t="s">
        <v>103</v>
      </c>
      <c r="C65" s="12">
        <v>38208197.369999997</v>
      </c>
      <c r="D65" s="12">
        <v>38208197.369999997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</row>
    <row r="66" spans="1:9" x14ac:dyDescent="0.25">
      <c r="A66">
        <v>2233</v>
      </c>
      <c r="B66" t="s">
        <v>81</v>
      </c>
      <c r="C66" s="12">
        <v>4703662.28</v>
      </c>
      <c r="D66" s="12">
        <v>4703662.28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</row>
    <row r="67" spans="1:9" x14ac:dyDescent="0.25">
      <c r="A67">
        <v>2236</v>
      </c>
      <c r="B67" t="s">
        <v>89</v>
      </c>
      <c r="C67" s="12">
        <v>-58790.44</v>
      </c>
      <c r="D67" s="12">
        <v>-58790.44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</row>
    <row r="68" spans="1:9" x14ac:dyDescent="0.25">
      <c r="A68">
        <v>2238</v>
      </c>
      <c r="B68" t="s">
        <v>81</v>
      </c>
      <c r="C68" s="12">
        <v>65525.84</v>
      </c>
      <c r="D68" s="12">
        <v>65525.84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</row>
    <row r="69" spans="1:9" x14ac:dyDescent="0.25">
      <c r="A69">
        <v>2239</v>
      </c>
      <c r="B69" t="s">
        <v>89</v>
      </c>
      <c r="C69" s="12">
        <v>-2154.84</v>
      </c>
      <c r="D69" s="12">
        <v>-2154.84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</row>
    <row r="70" spans="1:9" x14ac:dyDescent="0.25">
      <c r="A70" t="s">
        <v>82</v>
      </c>
      <c r="B70" t="s">
        <v>104</v>
      </c>
      <c r="C70" s="12">
        <v>4708242.84</v>
      </c>
      <c r="D70" s="12">
        <v>4708242.84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</row>
    <row r="71" spans="1:9" x14ac:dyDescent="0.25">
      <c r="A71" t="s">
        <v>82</v>
      </c>
      <c r="B71" t="s">
        <v>105</v>
      </c>
      <c r="C71" s="12">
        <v>42916440.210000001</v>
      </c>
      <c r="D71" s="12">
        <v>42916440.210000001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</row>
    <row r="72" spans="1:9" x14ac:dyDescent="0.25">
      <c r="A72">
        <v>2600</v>
      </c>
      <c r="B72" t="s">
        <v>81</v>
      </c>
      <c r="C72" s="12">
        <v>10501168.1</v>
      </c>
      <c r="D72" s="12">
        <v>10501168.1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x14ac:dyDescent="0.25">
      <c r="A73">
        <v>2607</v>
      </c>
      <c r="B73" t="s">
        <v>81</v>
      </c>
      <c r="C73" s="12">
        <v>173885.48</v>
      </c>
      <c r="D73" s="12">
        <v>173885.48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</row>
    <row r="74" spans="1:9" x14ac:dyDescent="0.25">
      <c r="A74">
        <v>2609</v>
      </c>
      <c r="B74" t="s">
        <v>89</v>
      </c>
      <c r="C74" s="12">
        <v>-164591.65</v>
      </c>
      <c r="D74" s="12">
        <v>-164591.65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</row>
    <row r="75" spans="1:9" x14ac:dyDescent="0.25">
      <c r="A75" t="s">
        <v>82</v>
      </c>
      <c r="B75" t="s">
        <v>106</v>
      </c>
      <c r="C75" s="12">
        <v>10510461.93</v>
      </c>
      <c r="D75" s="12">
        <v>10510461.93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</row>
    <row r="76" spans="1:9" x14ac:dyDescent="0.25">
      <c r="A76">
        <v>2625</v>
      </c>
      <c r="B76" t="s">
        <v>81</v>
      </c>
      <c r="C76" s="12">
        <v>7199248.8300000001</v>
      </c>
      <c r="D76" s="12">
        <v>7199248.8300000001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</row>
    <row r="77" spans="1:9" x14ac:dyDescent="0.25">
      <c r="A77">
        <v>2627</v>
      </c>
      <c r="B77" t="s">
        <v>81</v>
      </c>
      <c r="C77" s="12">
        <v>1686.58</v>
      </c>
      <c r="D77" s="12">
        <v>1686.58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</row>
    <row r="78" spans="1:9" x14ac:dyDescent="0.25">
      <c r="A78">
        <v>2629</v>
      </c>
      <c r="B78" t="s">
        <v>89</v>
      </c>
      <c r="C78" s="12">
        <v>-104109.61</v>
      </c>
      <c r="D78" s="12">
        <v>-104109.61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9" x14ac:dyDescent="0.25">
      <c r="A79" t="s">
        <v>82</v>
      </c>
      <c r="B79" t="s">
        <v>107</v>
      </c>
      <c r="C79" s="12">
        <v>7096825.7999999998</v>
      </c>
      <c r="D79" s="12">
        <v>7096825.7999999998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</row>
    <row r="80" spans="1:9" x14ac:dyDescent="0.25">
      <c r="A80" t="s">
        <v>82</v>
      </c>
      <c r="B80" t="s">
        <v>108</v>
      </c>
      <c r="C80" s="12">
        <v>17607287.73</v>
      </c>
      <c r="D80" s="12">
        <v>17607287.73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</row>
    <row r="81" spans="1:9" x14ac:dyDescent="0.25">
      <c r="A81">
        <v>2809</v>
      </c>
      <c r="B81" t="s">
        <v>81</v>
      </c>
      <c r="C81" s="12">
        <v>592635.39</v>
      </c>
      <c r="D81" s="12">
        <v>0</v>
      </c>
      <c r="E81" s="12">
        <v>592635.39</v>
      </c>
      <c r="F81" s="12">
        <v>0</v>
      </c>
      <c r="G81" s="12">
        <v>0</v>
      </c>
      <c r="H81" s="12">
        <v>0</v>
      </c>
      <c r="I81" s="12">
        <v>0</v>
      </c>
    </row>
    <row r="82" spans="1:9" x14ac:dyDescent="0.25">
      <c r="A82" t="s">
        <v>82</v>
      </c>
      <c r="B82" t="s">
        <v>109</v>
      </c>
      <c r="C82" s="12">
        <v>592635.39</v>
      </c>
      <c r="D82" s="12">
        <v>0</v>
      </c>
      <c r="E82" s="12">
        <v>592635.39</v>
      </c>
      <c r="F82" s="12">
        <v>0</v>
      </c>
      <c r="G82" s="12">
        <v>0</v>
      </c>
      <c r="H82" s="12">
        <v>0</v>
      </c>
      <c r="I82" s="12">
        <v>0</v>
      </c>
    </row>
    <row r="83" spans="1:9" x14ac:dyDescent="0.25">
      <c r="A83">
        <v>2890</v>
      </c>
      <c r="B83" t="s">
        <v>89</v>
      </c>
      <c r="C83" s="12">
        <v>-33378.480000000003</v>
      </c>
      <c r="D83" s="12">
        <v>-795</v>
      </c>
      <c r="E83" s="12">
        <v>-32583.48</v>
      </c>
      <c r="F83" s="12">
        <v>0</v>
      </c>
      <c r="G83" s="12">
        <v>0</v>
      </c>
      <c r="H83" s="12">
        <v>0</v>
      </c>
      <c r="I83" s="12">
        <v>0</v>
      </c>
    </row>
    <row r="84" spans="1:9" x14ac:dyDescent="0.25">
      <c r="A84" t="s">
        <v>82</v>
      </c>
      <c r="B84" t="s">
        <v>264</v>
      </c>
      <c r="C84" s="12">
        <v>-33378.480000000003</v>
      </c>
      <c r="D84" s="12">
        <v>-795</v>
      </c>
      <c r="E84" s="12">
        <v>-32583.48</v>
      </c>
      <c r="F84" s="12">
        <v>0</v>
      </c>
      <c r="G84" s="12">
        <v>0</v>
      </c>
      <c r="H84" s="12">
        <v>0</v>
      </c>
      <c r="I84" s="12">
        <v>0</v>
      </c>
    </row>
    <row r="85" spans="1:9" x14ac:dyDescent="0.25">
      <c r="A85" t="s">
        <v>82</v>
      </c>
      <c r="B85" t="s">
        <v>110</v>
      </c>
      <c r="C85" s="12">
        <v>559256.91</v>
      </c>
      <c r="D85" s="12">
        <v>-795</v>
      </c>
      <c r="E85" s="12">
        <v>560051.91</v>
      </c>
      <c r="F85" s="12">
        <v>0</v>
      </c>
      <c r="G85" s="12">
        <v>0</v>
      </c>
      <c r="H85" s="12">
        <v>0</v>
      </c>
      <c r="I85" s="12">
        <v>0</v>
      </c>
    </row>
    <row r="86" spans="1:9" x14ac:dyDescent="0.25">
      <c r="A86">
        <v>2924</v>
      </c>
      <c r="B86" t="s">
        <v>81</v>
      </c>
      <c r="C86" s="12">
        <v>10606717.58</v>
      </c>
      <c r="D86" s="12">
        <v>10096896.65</v>
      </c>
      <c r="E86" s="12">
        <v>509820.93</v>
      </c>
      <c r="F86" s="12">
        <v>0</v>
      </c>
      <c r="G86" s="12">
        <v>0</v>
      </c>
      <c r="H86" s="12">
        <v>0</v>
      </c>
      <c r="I86" s="12">
        <v>0</v>
      </c>
    </row>
    <row r="87" spans="1:9" x14ac:dyDescent="0.25">
      <c r="A87" t="s">
        <v>82</v>
      </c>
      <c r="B87" t="s">
        <v>111</v>
      </c>
      <c r="C87" s="12">
        <v>10606717.58</v>
      </c>
      <c r="D87" s="12">
        <v>10096896.65</v>
      </c>
      <c r="E87" s="12">
        <v>509820.93</v>
      </c>
      <c r="F87" s="12">
        <v>0</v>
      </c>
      <c r="G87" s="12">
        <v>0</v>
      </c>
      <c r="H87" s="12">
        <v>0</v>
      </c>
      <c r="I87" s="12">
        <v>0</v>
      </c>
    </row>
    <row r="88" spans="1:9" x14ac:dyDescent="0.25">
      <c r="A88" t="s">
        <v>82</v>
      </c>
      <c r="B88" t="s">
        <v>112</v>
      </c>
      <c r="C88" s="12">
        <v>10606717.58</v>
      </c>
      <c r="D88" s="12">
        <v>10096896.65</v>
      </c>
      <c r="E88" s="12">
        <v>509820.93</v>
      </c>
      <c r="F88" s="12">
        <v>0</v>
      </c>
      <c r="G88" s="12">
        <v>0</v>
      </c>
      <c r="H88" s="12">
        <v>0</v>
      </c>
      <c r="I88" s="12">
        <v>0</v>
      </c>
    </row>
    <row r="89" spans="1:9" x14ac:dyDescent="0.25">
      <c r="A89" t="s">
        <v>82</v>
      </c>
      <c r="B89" t="s">
        <v>113</v>
      </c>
      <c r="C89" s="12">
        <v>3018027240.8099999</v>
      </c>
      <c r="D89" s="12">
        <v>792795466.69000006</v>
      </c>
      <c r="E89" s="12">
        <v>2225231774.1199999</v>
      </c>
      <c r="F89" s="12">
        <v>0</v>
      </c>
      <c r="G89" s="12">
        <v>0</v>
      </c>
      <c r="H89" s="12">
        <v>0</v>
      </c>
      <c r="I89" s="12">
        <v>0</v>
      </c>
    </row>
    <row r="90" spans="1:9" x14ac:dyDescent="0.25">
      <c r="A90">
        <v>3043</v>
      </c>
      <c r="B90" t="s">
        <v>81</v>
      </c>
      <c r="C90" s="12">
        <v>37816</v>
      </c>
      <c r="D90" s="12">
        <v>37816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</row>
    <row r="91" spans="1:9" x14ac:dyDescent="0.25">
      <c r="A91" t="s">
        <v>82</v>
      </c>
      <c r="B91" t="s">
        <v>114</v>
      </c>
      <c r="C91" s="12">
        <v>37816</v>
      </c>
      <c r="D91" s="12">
        <v>37816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</row>
    <row r="92" spans="1:9" x14ac:dyDescent="0.25">
      <c r="A92" t="s">
        <v>82</v>
      </c>
      <c r="B92" t="s">
        <v>115</v>
      </c>
      <c r="C92" s="12">
        <v>37816</v>
      </c>
      <c r="D92" s="12">
        <v>37816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</row>
    <row r="93" spans="1:9" x14ac:dyDescent="0.25">
      <c r="A93">
        <v>3103</v>
      </c>
      <c r="B93" t="s">
        <v>81</v>
      </c>
      <c r="C93" s="12">
        <v>784000</v>
      </c>
      <c r="D93" s="12">
        <v>784000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</row>
    <row r="94" spans="1:9" x14ac:dyDescent="0.25">
      <c r="A94">
        <v>3107</v>
      </c>
      <c r="B94" t="s">
        <v>89</v>
      </c>
      <c r="C94" s="12">
        <v>-784000</v>
      </c>
      <c r="D94" s="12">
        <v>-784000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</row>
    <row r="95" spans="1:9" x14ac:dyDescent="0.25">
      <c r="A95" t="s">
        <v>82</v>
      </c>
      <c r="B95" t="s">
        <v>116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</row>
    <row r="96" spans="1:9" x14ac:dyDescent="0.25">
      <c r="A96" t="s">
        <v>82</v>
      </c>
      <c r="B96" t="s">
        <v>117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</row>
    <row r="97" spans="1:9" x14ac:dyDescent="0.25">
      <c r="A97">
        <v>3402</v>
      </c>
      <c r="B97" t="s">
        <v>81</v>
      </c>
      <c r="C97" s="12">
        <v>158160.07</v>
      </c>
      <c r="D97" s="12">
        <v>158160.07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</row>
    <row r="98" spans="1:9" x14ac:dyDescent="0.25">
      <c r="A98" t="s">
        <v>82</v>
      </c>
      <c r="B98" t="s">
        <v>118</v>
      </c>
      <c r="C98" s="12">
        <v>158160.07</v>
      </c>
      <c r="D98" s="12">
        <v>158160.07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</row>
    <row r="99" spans="1:9" x14ac:dyDescent="0.25">
      <c r="A99" t="s">
        <v>82</v>
      </c>
      <c r="B99" t="s">
        <v>119</v>
      </c>
      <c r="C99" s="12">
        <v>158160.07</v>
      </c>
      <c r="D99" s="12">
        <v>158160.07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</row>
    <row r="100" spans="1:9" x14ac:dyDescent="0.25">
      <c r="A100">
        <v>3500</v>
      </c>
      <c r="B100" t="s">
        <v>81</v>
      </c>
      <c r="C100" s="12">
        <v>4803942.3600000003</v>
      </c>
      <c r="D100" s="12">
        <v>4803942.3600000003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</row>
    <row r="101" spans="1:9" x14ac:dyDescent="0.25">
      <c r="A101" t="s">
        <v>82</v>
      </c>
      <c r="B101" t="s">
        <v>120</v>
      </c>
      <c r="C101" s="12">
        <v>4803942.3600000003</v>
      </c>
      <c r="D101" s="12">
        <v>4803942.3600000003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</row>
    <row r="102" spans="1:9" x14ac:dyDescent="0.25">
      <c r="A102">
        <v>3510</v>
      </c>
      <c r="B102" t="s">
        <v>81</v>
      </c>
      <c r="C102" s="12">
        <v>1465399.54</v>
      </c>
      <c r="D102" s="12">
        <v>1465399.54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</row>
    <row r="103" spans="1:9" x14ac:dyDescent="0.25">
      <c r="A103">
        <v>3519</v>
      </c>
      <c r="B103" t="s">
        <v>81</v>
      </c>
      <c r="C103" s="12">
        <v>16023663.710000001</v>
      </c>
      <c r="D103" s="12">
        <v>16023663.710000001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</row>
    <row r="104" spans="1:9" x14ac:dyDescent="0.25">
      <c r="A104" t="s">
        <v>82</v>
      </c>
      <c r="B104" t="s">
        <v>121</v>
      </c>
      <c r="C104" s="12">
        <v>17489063.25</v>
      </c>
      <c r="D104" s="12">
        <v>17489063.25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</row>
    <row r="105" spans="1:9" x14ac:dyDescent="0.25">
      <c r="A105">
        <v>3520</v>
      </c>
      <c r="B105" t="s">
        <v>81</v>
      </c>
      <c r="C105" s="12">
        <v>1125.05</v>
      </c>
      <c r="D105" s="12">
        <v>1125.05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</row>
    <row r="106" spans="1:9" x14ac:dyDescent="0.25">
      <c r="A106">
        <v>3521</v>
      </c>
      <c r="B106" t="s">
        <v>81</v>
      </c>
      <c r="C106" s="12">
        <v>245480</v>
      </c>
      <c r="D106" s="12">
        <v>245480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</row>
    <row r="107" spans="1:9" x14ac:dyDescent="0.25">
      <c r="A107">
        <v>3522</v>
      </c>
      <c r="B107" t="s">
        <v>81</v>
      </c>
      <c r="C107" s="12">
        <v>6185.69</v>
      </c>
      <c r="D107" s="12">
        <v>6185.69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</row>
    <row r="108" spans="1:9" x14ac:dyDescent="0.25">
      <c r="A108" t="s">
        <v>82</v>
      </c>
      <c r="B108" t="s">
        <v>122</v>
      </c>
      <c r="C108" s="12">
        <v>252790.74</v>
      </c>
      <c r="D108" s="12">
        <v>252790.74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</row>
    <row r="109" spans="1:9" x14ac:dyDescent="0.25">
      <c r="A109">
        <v>3540</v>
      </c>
      <c r="B109" t="s">
        <v>81</v>
      </c>
      <c r="C109" s="12">
        <v>784074.51</v>
      </c>
      <c r="D109" s="12">
        <v>0</v>
      </c>
      <c r="E109" s="12">
        <v>784074.51</v>
      </c>
      <c r="F109" s="12">
        <v>0</v>
      </c>
      <c r="G109" s="12">
        <v>0</v>
      </c>
      <c r="H109" s="12">
        <v>0</v>
      </c>
      <c r="I109" s="12">
        <v>0</v>
      </c>
    </row>
    <row r="110" spans="1:9" x14ac:dyDescent="0.25">
      <c r="A110">
        <v>3542</v>
      </c>
      <c r="B110" t="s">
        <v>81</v>
      </c>
      <c r="C110" s="12">
        <v>108142.27</v>
      </c>
      <c r="D110" s="12">
        <v>108142.27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</row>
    <row r="111" spans="1:9" x14ac:dyDescent="0.25">
      <c r="A111">
        <v>3548</v>
      </c>
      <c r="B111" t="s">
        <v>81</v>
      </c>
      <c r="C111" s="12">
        <v>1391664.32</v>
      </c>
      <c r="D111" s="12">
        <v>1391664.32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</row>
    <row r="112" spans="1:9" x14ac:dyDescent="0.25">
      <c r="A112" t="s">
        <v>82</v>
      </c>
      <c r="B112" t="s">
        <v>123</v>
      </c>
      <c r="C112" s="12">
        <v>2283881.1</v>
      </c>
      <c r="D112" s="12">
        <v>1499806.59</v>
      </c>
      <c r="E112" s="12">
        <v>784074.51</v>
      </c>
      <c r="F112" s="12">
        <v>0</v>
      </c>
      <c r="G112" s="12">
        <v>0</v>
      </c>
      <c r="H112" s="12">
        <v>0</v>
      </c>
      <c r="I112" s="12">
        <v>0</v>
      </c>
    </row>
    <row r="113" spans="1:9" x14ac:dyDescent="0.25">
      <c r="A113">
        <v>3550</v>
      </c>
      <c r="B113" t="s">
        <v>81</v>
      </c>
      <c r="C113" s="12">
        <v>9300</v>
      </c>
      <c r="D113" s="12">
        <v>9300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</row>
    <row r="114" spans="1:9" x14ac:dyDescent="0.25">
      <c r="A114">
        <v>3551</v>
      </c>
      <c r="B114" t="s">
        <v>81</v>
      </c>
      <c r="C114" s="12">
        <v>69</v>
      </c>
      <c r="D114" s="12">
        <v>69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</row>
    <row r="115" spans="1:9" x14ac:dyDescent="0.25">
      <c r="A115">
        <v>3552</v>
      </c>
      <c r="B115" t="s">
        <v>81</v>
      </c>
      <c r="C115" s="12">
        <v>455597</v>
      </c>
      <c r="D115" s="12">
        <v>455597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</row>
    <row r="116" spans="1:9" x14ac:dyDescent="0.25">
      <c r="A116" t="s">
        <v>82</v>
      </c>
      <c r="B116" t="s">
        <v>124</v>
      </c>
      <c r="C116" s="12">
        <v>464966</v>
      </c>
      <c r="D116" s="12">
        <v>464966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</row>
    <row r="117" spans="1:9" x14ac:dyDescent="0.25">
      <c r="A117">
        <v>3570</v>
      </c>
      <c r="B117" t="s">
        <v>81</v>
      </c>
      <c r="C117" s="12">
        <v>104719.64</v>
      </c>
      <c r="D117" s="12">
        <v>104619.64</v>
      </c>
      <c r="E117" s="12">
        <v>0</v>
      </c>
      <c r="F117" s="12">
        <v>0</v>
      </c>
      <c r="G117" s="12">
        <v>100</v>
      </c>
      <c r="H117" s="12">
        <v>0</v>
      </c>
      <c r="I117" s="12">
        <v>0</v>
      </c>
    </row>
    <row r="118" spans="1:9" x14ac:dyDescent="0.25">
      <c r="A118">
        <v>3578</v>
      </c>
      <c r="B118" t="s">
        <v>81</v>
      </c>
      <c r="C118" s="12">
        <v>3243036.4</v>
      </c>
      <c r="D118" s="12">
        <v>3243036.4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</row>
    <row r="119" spans="1:9" x14ac:dyDescent="0.25">
      <c r="A119" t="s">
        <v>82</v>
      </c>
      <c r="B119" t="s">
        <v>125</v>
      </c>
      <c r="C119" s="12">
        <v>3347756.04</v>
      </c>
      <c r="D119" s="12">
        <v>3347656.04</v>
      </c>
      <c r="E119" s="12">
        <v>0</v>
      </c>
      <c r="F119" s="12">
        <v>0</v>
      </c>
      <c r="G119" s="12">
        <v>100</v>
      </c>
      <c r="H119" s="12">
        <v>0</v>
      </c>
      <c r="I119" s="12">
        <v>0</v>
      </c>
    </row>
    <row r="120" spans="1:9" x14ac:dyDescent="0.25">
      <c r="A120">
        <v>3590</v>
      </c>
      <c r="B120" t="s">
        <v>89</v>
      </c>
      <c r="C120" s="12">
        <v>-2398898.4700000002</v>
      </c>
      <c r="D120" s="12">
        <v>-2398898.4700000002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</row>
    <row r="121" spans="1:9" x14ac:dyDescent="0.25">
      <c r="A121">
        <v>3599</v>
      </c>
      <c r="B121" t="s">
        <v>89</v>
      </c>
      <c r="C121" s="12">
        <v>-1290359.8899999999</v>
      </c>
      <c r="D121" s="12">
        <v>-1290259.8899999999</v>
      </c>
      <c r="E121" s="12">
        <v>0</v>
      </c>
      <c r="F121" s="12">
        <v>0</v>
      </c>
      <c r="G121" s="12">
        <v>-100</v>
      </c>
      <c r="H121" s="12">
        <v>0</v>
      </c>
      <c r="I121" s="12">
        <v>0</v>
      </c>
    </row>
    <row r="122" spans="1:9" x14ac:dyDescent="0.25">
      <c r="A122" t="s">
        <v>82</v>
      </c>
      <c r="B122" t="s">
        <v>126</v>
      </c>
      <c r="C122" s="12">
        <v>-3689258.36</v>
      </c>
      <c r="D122" s="12">
        <v>-3689158.36</v>
      </c>
      <c r="E122" s="12">
        <v>0</v>
      </c>
      <c r="F122" s="12">
        <v>0</v>
      </c>
      <c r="G122" s="12">
        <v>-100</v>
      </c>
      <c r="H122" s="12">
        <v>0</v>
      </c>
      <c r="I122" s="12">
        <v>0</v>
      </c>
    </row>
    <row r="123" spans="1:9" x14ac:dyDescent="0.25">
      <c r="A123" t="s">
        <v>82</v>
      </c>
      <c r="B123" t="s">
        <v>127</v>
      </c>
      <c r="C123" s="12">
        <v>24953141.129999999</v>
      </c>
      <c r="D123" s="12">
        <v>24169066.620000001</v>
      </c>
      <c r="E123" s="12">
        <v>784074.51</v>
      </c>
      <c r="F123" s="12">
        <v>0</v>
      </c>
      <c r="G123" s="12">
        <v>0</v>
      </c>
      <c r="H123" s="12">
        <v>0</v>
      </c>
      <c r="I123" s="12">
        <v>0</v>
      </c>
    </row>
    <row r="124" spans="1:9" x14ac:dyDescent="0.25">
      <c r="A124">
        <v>3739</v>
      </c>
      <c r="B124" t="s">
        <v>81</v>
      </c>
      <c r="C124" s="12">
        <v>1148244.57</v>
      </c>
      <c r="D124" s="12">
        <v>117090.93</v>
      </c>
      <c r="E124" s="12">
        <v>1031153.64</v>
      </c>
      <c r="F124" s="12">
        <v>0</v>
      </c>
      <c r="G124" s="12">
        <v>0</v>
      </c>
      <c r="H124" s="12">
        <v>0</v>
      </c>
      <c r="I124" s="12">
        <v>0</v>
      </c>
    </row>
    <row r="125" spans="1:9" x14ac:dyDescent="0.25">
      <c r="A125" t="s">
        <v>82</v>
      </c>
      <c r="B125" t="s">
        <v>128</v>
      </c>
      <c r="C125" s="12">
        <v>1148244.57</v>
      </c>
      <c r="D125" s="12">
        <v>117090.93</v>
      </c>
      <c r="E125" s="12">
        <v>1031153.64</v>
      </c>
      <c r="F125" s="12">
        <v>0</v>
      </c>
      <c r="G125" s="12">
        <v>0</v>
      </c>
      <c r="H125" s="12">
        <v>0</v>
      </c>
      <c r="I125" s="12">
        <v>0</v>
      </c>
    </row>
    <row r="126" spans="1:9" x14ac:dyDescent="0.25">
      <c r="A126" t="s">
        <v>82</v>
      </c>
      <c r="B126" t="s">
        <v>129</v>
      </c>
      <c r="C126" s="12">
        <v>1148244.57</v>
      </c>
      <c r="D126" s="12">
        <v>117090.93</v>
      </c>
      <c r="E126" s="12">
        <v>1031153.64</v>
      </c>
      <c r="F126" s="12">
        <v>0</v>
      </c>
      <c r="G126" s="12">
        <v>0</v>
      </c>
      <c r="H126" s="12">
        <v>0</v>
      </c>
      <c r="I126" s="12">
        <v>0</v>
      </c>
    </row>
    <row r="127" spans="1:9" x14ac:dyDescent="0.25">
      <c r="A127">
        <v>3800</v>
      </c>
      <c r="B127" t="s">
        <v>81</v>
      </c>
      <c r="C127" s="12">
        <v>4746707160.5799999</v>
      </c>
      <c r="D127" s="12">
        <v>0</v>
      </c>
      <c r="E127" s="12">
        <v>4744318390.29</v>
      </c>
      <c r="F127" s="12">
        <v>2388770.29</v>
      </c>
      <c r="G127" s="12">
        <v>0</v>
      </c>
      <c r="H127" s="12">
        <v>0</v>
      </c>
      <c r="I127" s="12">
        <v>0</v>
      </c>
    </row>
    <row r="128" spans="1:9" x14ac:dyDescent="0.25">
      <c r="A128">
        <v>3801</v>
      </c>
      <c r="B128" t="s">
        <v>89</v>
      </c>
      <c r="C128" s="12">
        <v>-4746707160.5799999</v>
      </c>
      <c r="D128" s="12">
        <v>-4746707160.5799999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</row>
    <row r="129" spans="1:9" x14ac:dyDescent="0.25">
      <c r="A129" t="s">
        <v>82</v>
      </c>
      <c r="B129" t="s">
        <v>130</v>
      </c>
      <c r="C129" s="12">
        <v>0</v>
      </c>
      <c r="D129" s="12">
        <v>-4746707160.5799999</v>
      </c>
      <c r="E129" s="12">
        <v>4744318390.29</v>
      </c>
      <c r="F129" s="12">
        <v>2388770.29</v>
      </c>
      <c r="G129" s="12">
        <v>0</v>
      </c>
      <c r="H129" s="12">
        <v>0</v>
      </c>
      <c r="I129" s="12">
        <v>0</v>
      </c>
    </row>
    <row r="130" spans="1:9" x14ac:dyDescent="0.25">
      <c r="A130" t="s">
        <v>82</v>
      </c>
      <c r="B130" t="s">
        <v>131</v>
      </c>
      <c r="C130" s="12">
        <v>0</v>
      </c>
      <c r="D130" s="12">
        <v>-4746707160.5799999</v>
      </c>
      <c r="E130" s="12">
        <v>4744318390.29</v>
      </c>
      <c r="F130" s="12">
        <v>2388770.29</v>
      </c>
      <c r="G130" s="12">
        <v>0</v>
      </c>
      <c r="H130" s="12">
        <v>0</v>
      </c>
      <c r="I130" s="12">
        <v>0</v>
      </c>
    </row>
    <row r="131" spans="1:9" x14ac:dyDescent="0.25">
      <c r="A131" t="s">
        <v>82</v>
      </c>
      <c r="B131" t="s">
        <v>132</v>
      </c>
      <c r="C131" s="12">
        <v>26297361.77</v>
      </c>
      <c r="D131" s="12">
        <v>-4722225026.96</v>
      </c>
      <c r="E131" s="12">
        <v>4746133618.4399996</v>
      </c>
      <c r="F131" s="12">
        <v>2388770.29</v>
      </c>
      <c r="G131" s="12">
        <v>0</v>
      </c>
      <c r="H131" s="12">
        <v>0</v>
      </c>
      <c r="I131" s="12">
        <v>0</v>
      </c>
    </row>
    <row r="132" spans="1:9" x14ac:dyDescent="0.25">
      <c r="A132">
        <v>4300</v>
      </c>
      <c r="B132" t="s">
        <v>81</v>
      </c>
      <c r="C132" s="12">
        <v>5635998.4000000004</v>
      </c>
      <c r="D132" s="12">
        <v>5635998.4000000004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</row>
    <row r="133" spans="1:9" x14ac:dyDescent="0.25">
      <c r="A133">
        <v>4309</v>
      </c>
      <c r="B133" t="s">
        <v>89</v>
      </c>
      <c r="C133" s="12">
        <v>-3238485.94</v>
      </c>
      <c r="D133" s="12">
        <v>-3238485.94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</row>
    <row r="134" spans="1:9" x14ac:dyDescent="0.25">
      <c r="A134" t="s">
        <v>82</v>
      </c>
      <c r="B134" t="s">
        <v>133</v>
      </c>
      <c r="C134" s="12">
        <v>2397512.46</v>
      </c>
      <c r="D134" s="12">
        <v>2397512.46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</row>
    <row r="135" spans="1:9" x14ac:dyDescent="0.25">
      <c r="A135">
        <v>4310</v>
      </c>
      <c r="B135" t="s">
        <v>81</v>
      </c>
      <c r="C135" s="12">
        <v>981818.19</v>
      </c>
      <c r="D135" s="12">
        <v>981818.19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</row>
    <row r="136" spans="1:9" x14ac:dyDescent="0.25">
      <c r="A136" t="s">
        <v>82</v>
      </c>
      <c r="B136" t="s">
        <v>134</v>
      </c>
      <c r="C136" s="12">
        <v>981818.19</v>
      </c>
      <c r="D136" s="12">
        <v>981818.19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1:9" x14ac:dyDescent="0.25">
      <c r="A137" t="s">
        <v>82</v>
      </c>
      <c r="B137" t="s">
        <v>135</v>
      </c>
      <c r="C137" s="12">
        <v>3379330.65</v>
      </c>
      <c r="D137" s="12">
        <v>3379330.65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</row>
    <row r="138" spans="1:9" x14ac:dyDescent="0.25">
      <c r="A138">
        <v>4400</v>
      </c>
      <c r="B138" t="s">
        <v>81</v>
      </c>
      <c r="C138" s="12">
        <v>53699167.340000004</v>
      </c>
      <c r="D138" s="12">
        <v>53699167.340000004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</row>
    <row r="139" spans="1:9" x14ac:dyDescent="0.25">
      <c r="A139">
        <v>4409</v>
      </c>
      <c r="B139" t="s">
        <v>89</v>
      </c>
      <c r="C139" s="12">
        <v>-25616981.52</v>
      </c>
      <c r="D139" s="12">
        <v>-25616981.52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</row>
    <row r="140" spans="1:9" x14ac:dyDescent="0.25">
      <c r="A140" t="s">
        <v>82</v>
      </c>
      <c r="B140" t="s">
        <v>136</v>
      </c>
      <c r="C140" s="12">
        <v>28082185.82</v>
      </c>
      <c r="D140" s="12">
        <v>28082185.82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</row>
    <row r="141" spans="1:9" x14ac:dyDescent="0.25">
      <c r="A141">
        <v>4410</v>
      </c>
      <c r="B141" t="s">
        <v>81</v>
      </c>
      <c r="C141" s="12">
        <v>211700000</v>
      </c>
      <c r="D141" s="12">
        <v>211700000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</row>
    <row r="142" spans="1:9" x14ac:dyDescent="0.25">
      <c r="A142" t="s">
        <v>82</v>
      </c>
      <c r="B142" t="s">
        <v>137</v>
      </c>
      <c r="C142" s="12">
        <v>211700000</v>
      </c>
      <c r="D142" s="12">
        <v>211700000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</row>
    <row r="143" spans="1:9" x14ac:dyDescent="0.25">
      <c r="A143">
        <v>4430</v>
      </c>
      <c r="B143" t="s">
        <v>81</v>
      </c>
      <c r="C143" s="12">
        <v>443464</v>
      </c>
      <c r="D143" s="12">
        <v>443464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</row>
    <row r="144" spans="1:9" x14ac:dyDescent="0.25">
      <c r="A144" t="s">
        <v>82</v>
      </c>
      <c r="B144" t="s">
        <v>138</v>
      </c>
      <c r="C144" s="12">
        <v>443464</v>
      </c>
      <c r="D144" s="12">
        <v>443464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</row>
    <row r="145" spans="1:9" x14ac:dyDescent="0.25">
      <c r="A145" t="s">
        <v>82</v>
      </c>
      <c r="B145" t="s">
        <v>139</v>
      </c>
      <c r="C145" s="12">
        <v>240225649.81999999</v>
      </c>
      <c r="D145" s="12">
        <v>240225649.81999999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</row>
    <row r="146" spans="1:9" x14ac:dyDescent="0.25">
      <c r="A146">
        <v>4500</v>
      </c>
      <c r="B146" t="s">
        <v>81</v>
      </c>
      <c r="C146" s="12">
        <v>9718367.8699999992</v>
      </c>
      <c r="D146" s="12">
        <v>9718367.8699999992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</row>
    <row r="147" spans="1:9" x14ac:dyDescent="0.25">
      <c r="A147">
        <v>4509</v>
      </c>
      <c r="B147" t="s">
        <v>89</v>
      </c>
      <c r="C147" s="12">
        <v>-6808121.0599999996</v>
      </c>
      <c r="D147" s="12">
        <v>-6808121.0599999996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</row>
    <row r="148" spans="1:9" x14ac:dyDescent="0.25">
      <c r="A148" t="s">
        <v>82</v>
      </c>
      <c r="B148" t="s">
        <v>140</v>
      </c>
      <c r="C148" s="12">
        <v>2910246.81</v>
      </c>
      <c r="D148" s="12">
        <v>2910246.81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</row>
    <row r="149" spans="1:9" x14ac:dyDescent="0.25">
      <c r="A149">
        <v>4530</v>
      </c>
      <c r="B149" t="s">
        <v>81</v>
      </c>
      <c r="C149" s="12">
        <v>116068.42</v>
      </c>
      <c r="D149" s="12">
        <v>116068.42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</row>
    <row r="150" spans="1:9" x14ac:dyDescent="0.25">
      <c r="A150" t="s">
        <v>82</v>
      </c>
      <c r="B150" t="s">
        <v>141</v>
      </c>
      <c r="C150" s="12">
        <v>116068.42</v>
      </c>
      <c r="D150" s="12">
        <v>116068.42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</row>
    <row r="151" spans="1:9" x14ac:dyDescent="0.25">
      <c r="A151" t="s">
        <v>82</v>
      </c>
      <c r="B151" t="s">
        <v>142</v>
      </c>
      <c r="C151" s="12">
        <v>3026315.23</v>
      </c>
      <c r="D151" s="12">
        <v>3026315.23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</row>
    <row r="152" spans="1:9" x14ac:dyDescent="0.25">
      <c r="A152" t="s">
        <v>82</v>
      </c>
      <c r="B152" t="s">
        <v>143</v>
      </c>
      <c r="C152" s="12">
        <v>246631295.69999999</v>
      </c>
      <c r="D152" s="12">
        <v>246631295.69999999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1:9" x14ac:dyDescent="0.25">
      <c r="A153" t="s">
        <v>144</v>
      </c>
      <c r="B153" t="s">
        <v>145</v>
      </c>
      <c r="C153" s="12">
        <v>3897979201.5700002</v>
      </c>
      <c r="D153" s="12">
        <v>-3163804636.6199999</v>
      </c>
      <c r="E153" s="12">
        <v>7058417763.8999996</v>
      </c>
      <c r="F153" s="12">
        <v>3293603.87</v>
      </c>
      <c r="G153" s="12">
        <v>0</v>
      </c>
      <c r="H153" s="12">
        <v>0</v>
      </c>
      <c r="I153" s="12">
        <v>72470.42</v>
      </c>
    </row>
    <row r="154" spans="1:9" x14ac:dyDescent="0.25">
      <c r="A154">
        <v>1911</v>
      </c>
      <c r="B154" t="s">
        <v>89</v>
      </c>
      <c r="C154" s="12">
        <v>16318</v>
      </c>
      <c r="D154" s="12">
        <v>16318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</row>
    <row r="155" spans="1:9" x14ac:dyDescent="0.25">
      <c r="A155" t="s">
        <v>82</v>
      </c>
      <c r="B155" t="s">
        <v>278</v>
      </c>
      <c r="C155" s="12">
        <v>16318</v>
      </c>
      <c r="D155" s="12">
        <v>16318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</row>
    <row r="156" spans="1:9" x14ac:dyDescent="0.25">
      <c r="A156" t="s">
        <v>82</v>
      </c>
      <c r="B156" t="s">
        <v>279</v>
      </c>
      <c r="C156" s="12">
        <v>16318</v>
      </c>
      <c r="D156" s="12">
        <v>16318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</row>
    <row r="157" spans="1:9" x14ac:dyDescent="0.25">
      <c r="A157" t="s">
        <v>82</v>
      </c>
      <c r="B157" t="s">
        <v>98</v>
      </c>
      <c r="C157" s="12">
        <v>16318</v>
      </c>
      <c r="D157" s="12">
        <v>16318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</row>
    <row r="158" spans="1:9" x14ac:dyDescent="0.25">
      <c r="A158">
        <v>2560</v>
      </c>
      <c r="B158" t="s">
        <v>89</v>
      </c>
      <c r="C158" s="12">
        <v>1250</v>
      </c>
      <c r="D158" s="12">
        <v>1250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</row>
    <row r="159" spans="1:9" x14ac:dyDescent="0.25">
      <c r="A159" t="s">
        <v>82</v>
      </c>
      <c r="B159" t="s">
        <v>280</v>
      </c>
      <c r="C159" s="12">
        <v>1250</v>
      </c>
      <c r="D159" s="12">
        <v>1250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</row>
    <row r="160" spans="1:9" x14ac:dyDescent="0.25">
      <c r="A160" t="s">
        <v>82</v>
      </c>
      <c r="B160" t="s">
        <v>281</v>
      </c>
      <c r="C160" s="12">
        <v>1250</v>
      </c>
      <c r="D160" s="12">
        <v>1250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</row>
    <row r="161" spans="1:9" x14ac:dyDescent="0.25">
      <c r="A161">
        <v>2600</v>
      </c>
      <c r="B161" t="s">
        <v>89</v>
      </c>
      <c r="C161" s="12">
        <v>289119921.25999999</v>
      </c>
      <c r="D161" s="12">
        <v>170442110.75</v>
      </c>
      <c r="E161" s="12">
        <v>113320522.98</v>
      </c>
      <c r="F161" s="12">
        <v>164160.79999999999</v>
      </c>
      <c r="G161" s="12">
        <v>4245278.1399999997</v>
      </c>
      <c r="H161" s="12">
        <v>947848.59</v>
      </c>
      <c r="I161" s="12">
        <v>0</v>
      </c>
    </row>
    <row r="162" spans="1:9" x14ac:dyDescent="0.25">
      <c r="A162">
        <v>2601</v>
      </c>
      <c r="B162" t="s">
        <v>89</v>
      </c>
      <c r="C162" s="12">
        <v>298002.45</v>
      </c>
      <c r="D162" s="12">
        <v>298002.45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</row>
    <row r="163" spans="1:9" x14ac:dyDescent="0.25">
      <c r="A163">
        <v>2602</v>
      </c>
      <c r="B163" t="s">
        <v>89</v>
      </c>
      <c r="C163" s="12">
        <v>2799230.15</v>
      </c>
      <c r="D163" s="12">
        <v>2799230.15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</row>
    <row r="164" spans="1:9" x14ac:dyDescent="0.25">
      <c r="A164">
        <v>2604</v>
      </c>
      <c r="B164" t="s">
        <v>89</v>
      </c>
      <c r="C164" s="12">
        <v>134367.04000000001</v>
      </c>
      <c r="D164" s="12">
        <v>134367.04000000001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</row>
    <row r="165" spans="1:9" x14ac:dyDescent="0.25">
      <c r="A165">
        <v>2605</v>
      </c>
      <c r="B165" t="s">
        <v>89</v>
      </c>
      <c r="C165" s="12">
        <v>1740694.83</v>
      </c>
      <c r="D165" s="12">
        <v>1738686.83</v>
      </c>
      <c r="E165" s="12">
        <v>2008</v>
      </c>
      <c r="F165" s="12">
        <v>0</v>
      </c>
      <c r="G165" s="12">
        <v>0</v>
      </c>
      <c r="H165" s="12">
        <v>0</v>
      </c>
      <c r="I165" s="12">
        <v>0</v>
      </c>
    </row>
    <row r="166" spans="1:9" x14ac:dyDescent="0.25">
      <c r="A166">
        <v>2608</v>
      </c>
      <c r="B166" t="s">
        <v>89</v>
      </c>
      <c r="C166" s="12">
        <v>23055.7</v>
      </c>
      <c r="D166" s="12">
        <v>23055.7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</row>
    <row r="167" spans="1:9" x14ac:dyDescent="0.25">
      <c r="A167" t="s">
        <v>82</v>
      </c>
      <c r="B167" t="s">
        <v>106</v>
      </c>
      <c r="C167" s="12">
        <v>294115271.43000001</v>
      </c>
      <c r="D167" s="12">
        <v>175435452.91999999</v>
      </c>
      <c r="E167" s="12">
        <v>113322530.98</v>
      </c>
      <c r="F167" s="12">
        <v>164160.79999999999</v>
      </c>
      <c r="G167" s="12">
        <v>4245278.1399999997</v>
      </c>
      <c r="H167" s="12">
        <v>947848.59</v>
      </c>
      <c r="I167" s="12">
        <v>0</v>
      </c>
    </row>
    <row r="168" spans="1:9" x14ac:dyDescent="0.25">
      <c r="A168">
        <v>2610</v>
      </c>
      <c r="B168" t="s">
        <v>89</v>
      </c>
      <c r="C168" s="12">
        <v>1205592769.6900001</v>
      </c>
      <c r="D168" s="12">
        <v>140045929.58000001</v>
      </c>
      <c r="E168" s="12">
        <v>326060416.74000001</v>
      </c>
      <c r="F168" s="12">
        <v>0</v>
      </c>
      <c r="G168" s="12">
        <v>0</v>
      </c>
      <c r="H168" s="12">
        <v>739486423.37</v>
      </c>
      <c r="I168" s="12">
        <v>0</v>
      </c>
    </row>
    <row r="169" spans="1:9" x14ac:dyDescent="0.25">
      <c r="A169">
        <v>2616</v>
      </c>
      <c r="B169" t="s">
        <v>81</v>
      </c>
      <c r="C169" s="12">
        <v>-8611.4500000000007</v>
      </c>
      <c r="D169" s="12">
        <v>-7805.16</v>
      </c>
      <c r="E169" s="12">
        <v>0</v>
      </c>
      <c r="F169" s="12">
        <v>0</v>
      </c>
      <c r="G169" s="12">
        <v>0</v>
      </c>
      <c r="H169" s="12">
        <v>-806.29</v>
      </c>
      <c r="I169" s="12">
        <v>0</v>
      </c>
    </row>
    <row r="170" spans="1:9" x14ac:dyDescent="0.25">
      <c r="A170">
        <v>2616</v>
      </c>
      <c r="B170" t="s">
        <v>89</v>
      </c>
      <c r="C170" s="12">
        <v>74.75</v>
      </c>
      <c r="D170" s="12">
        <v>0</v>
      </c>
      <c r="E170" s="12">
        <v>0</v>
      </c>
      <c r="F170" s="12">
        <v>0</v>
      </c>
      <c r="G170" s="12">
        <v>0</v>
      </c>
      <c r="H170" s="12">
        <v>74.75</v>
      </c>
      <c r="I170" s="12">
        <v>0</v>
      </c>
    </row>
    <row r="171" spans="1:9" x14ac:dyDescent="0.25">
      <c r="A171">
        <v>2618</v>
      </c>
      <c r="B171" t="s">
        <v>89</v>
      </c>
      <c r="C171" s="12">
        <v>26488179.239999998</v>
      </c>
      <c r="D171" s="12">
        <v>968053.8</v>
      </c>
      <c r="E171" s="12">
        <v>625701.64</v>
      </c>
      <c r="F171" s="12">
        <v>0</v>
      </c>
      <c r="G171" s="12">
        <v>0</v>
      </c>
      <c r="H171" s="12">
        <v>24894423.800000001</v>
      </c>
      <c r="I171" s="12">
        <v>0</v>
      </c>
    </row>
    <row r="172" spans="1:9" x14ac:dyDescent="0.25">
      <c r="A172" t="s">
        <v>82</v>
      </c>
      <c r="B172" t="s">
        <v>146</v>
      </c>
      <c r="C172" s="12">
        <v>1232072412.23</v>
      </c>
      <c r="D172" s="12">
        <v>141006178.22</v>
      </c>
      <c r="E172" s="12">
        <v>326686118.38</v>
      </c>
      <c r="F172" s="12">
        <v>0</v>
      </c>
      <c r="G172" s="12">
        <v>0</v>
      </c>
      <c r="H172" s="12">
        <v>764380115.63</v>
      </c>
      <c r="I172" s="12">
        <v>0</v>
      </c>
    </row>
    <row r="173" spans="1:9" x14ac:dyDescent="0.25">
      <c r="A173">
        <v>2620</v>
      </c>
      <c r="B173" t="s">
        <v>89</v>
      </c>
      <c r="C173" s="12">
        <v>51368444.549999997</v>
      </c>
      <c r="D173" s="12">
        <v>22291560.989999998</v>
      </c>
      <c r="E173" s="12">
        <v>28985697.449999999</v>
      </c>
      <c r="F173" s="12">
        <v>8214.93</v>
      </c>
      <c r="G173" s="12">
        <v>71113.72</v>
      </c>
      <c r="H173" s="12">
        <v>11857.46</v>
      </c>
      <c r="I173" s="12">
        <v>0</v>
      </c>
    </row>
    <row r="174" spans="1:9" x14ac:dyDescent="0.25">
      <c r="A174">
        <v>2625</v>
      </c>
      <c r="B174" t="s">
        <v>89</v>
      </c>
      <c r="C174" s="12">
        <v>95563052.200000003</v>
      </c>
      <c r="D174" s="12">
        <v>53558426.649999999</v>
      </c>
      <c r="E174" s="12">
        <v>41659933.280000001</v>
      </c>
      <c r="F174" s="12">
        <v>0</v>
      </c>
      <c r="G174" s="12">
        <v>116611.77</v>
      </c>
      <c r="H174" s="12">
        <v>228080.5</v>
      </c>
      <c r="I174" s="12">
        <v>0</v>
      </c>
    </row>
    <row r="175" spans="1:9" x14ac:dyDescent="0.25">
      <c r="A175">
        <v>2628</v>
      </c>
      <c r="B175" t="s">
        <v>89</v>
      </c>
      <c r="C175" s="12">
        <v>202405.17</v>
      </c>
      <c r="D175" s="12">
        <v>30395.23</v>
      </c>
      <c r="E175" s="12">
        <v>172004.16</v>
      </c>
      <c r="F175" s="12">
        <v>0</v>
      </c>
      <c r="G175" s="12">
        <v>0</v>
      </c>
      <c r="H175" s="12">
        <v>5.78</v>
      </c>
      <c r="I175" s="12">
        <v>0</v>
      </c>
    </row>
    <row r="176" spans="1:9" x14ac:dyDescent="0.25">
      <c r="A176" t="s">
        <v>82</v>
      </c>
      <c r="B176" t="s">
        <v>107</v>
      </c>
      <c r="C176" s="12">
        <v>147133901.91999999</v>
      </c>
      <c r="D176" s="12">
        <v>75880382.870000005</v>
      </c>
      <c r="E176" s="12">
        <v>70817634.890000001</v>
      </c>
      <c r="F176" s="12">
        <v>8214.93</v>
      </c>
      <c r="G176" s="12">
        <v>187725.49</v>
      </c>
      <c r="H176" s="12">
        <v>239943.74</v>
      </c>
      <c r="I176" s="12">
        <v>0</v>
      </c>
    </row>
    <row r="177" spans="1:9" x14ac:dyDescent="0.25">
      <c r="A177">
        <v>2630</v>
      </c>
      <c r="B177" t="s">
        <v>89</v>
      </c>
      <c r="C177" s="12">
        <v>1457609008.7</v>
      </c>
      <c r="D177" s="12">
        <v>525994570.31999999</v>
      </c>
      <c r="E177" s="12">
        <v>930507246.13</v>
      </c>
      <c r="F177" s="12">
        <v>0</v>
      </c>
      <c r="G177" s="12">
        <v>374000</v>
      </c>
      <c r="H177" s="12">
        <v>733192.25</v>
      </c>
      <c r="I177" s="12">
        <v>0</v>
      </c>
    </row>
    <row r="178" spans="1:9" x14ac:dyDescent="0.25">
      <c r="A178">
        <v>2636</v>
      </c>
      <c r="B178" t="s">
        <v>81</v>
      </c>
      <c r="C178" s="12">
        <v>-349343.43</v>
      </c>
      <c r="D178" s="12">
        <v>-254331.99</v>
      </c>
      <c r="E178" s="12">
        <v>-94864.06</v>
      </c>
      <c r="F178" s="12">
        <v>0</v>
      </c>
      <c r="G178" s="12">
        <v>-54.97</v>
      </c>
      <c r="H178" s="12">
        <v>-92.41</v>
      </c>
      <c r="I178" s="12">
        <v>0</v>
      </c>
    </row>
    <row r="179" spans="1:9" x14ac:dyDescent="0.25">
      <c r="A179">
        <v>2636</v>
      </c>
      <c r="B179" t="s">
        <v>89</v>
      </c>
      <c r="C179" s="12">
        <v>231.66</v>
      </c>
      <c r="D179" s="12">
        <v>129.44</v>
      </c>
      <c r="E179" s="12">
        <v>102.22</v>
      </c>
      <c r="F179" s="12">
        <v>0</v>
      </c>
      <c r="G179" s="12">
        <v>0</v>
      </c>
      <c r="H179" s="12">
        <v>0</v>
      </c>
      <c r="I179" s="12">
        <v>0</v>
      </c>
    </row>
    <row r="180" spans="1:9" x14ac:dyDescent="0.25">
      <c r="A180">
        <v>2638</v>
      </c>
      <c r="B180" t="s">
        <v>89</v>
      </c>
      <c r="C180" s="12">
        <v>17963264.809999999</v>
      </c>
      <c r="D180" s="12">
        <v>10024241.529999999</v>
      </c>
      <c r="E180" s="12">
        <v>7926611.1600000001</v>
      </c>
      <c r="F180" s="12">
        <v>0</v>
      </c>
      <c r="G180" s="12">
        <v>2506.87</v>
      </c>
      <c r="H180" s="12">
        <v>9905.25</v>
      </c>
      <c r="I180" s="12">
        <v>0</v>
      </c>
    </row>
    <row r="181" spans="1:9" x14ac:dyDescent="0.25">
      <c r="A181" t="s">
        <v>82</v>
      </c>
      <c r="B181" t="s">
        <v>147</v>
      </c>
      <c r="C181" s="12">
        <v>1475223161.74</v>
      </c>
      <c r="D181" s="12">
        <v>535764609.30000001</v>
      </c>
      <c r="E181" s="12">
        <v>938339095.45000005</v>
      </c>
      <c r="F181" s="12">
        <v>0</v>
      </c>
      <c r="G181" s="12">
        <v>376451.9</v>
      </c>
      <c r="H181" s="12">
        <v>743005.09</v>
      </c>
      <c r="I181" s="12">
        <v>0</v>
      </c>
    </row>
    <row r="182" spans="1:9" x14ac:dyDescent="0.25">
      <c r="A182">
        <v>2650</v>
      </c>
      <c r="B182" t="s">
        <v>89</v>
      </c>
      <c r="C182" s="12">
        <v>40021689.659999996</v>
      </c>
      <c r="D182" s="12">
        <v>39995459.490000002</v>
      </c>
      <c r="E182" s="12">
        <v>26230.17</v>
      </c>
      <c r="F182" s="12">
        <v>0</v>
      </c>
      <c r="G182" s="12">
        <v>0</v>
      </c>
      <c r="H182" s="12">
        <v>0</v>
      </c>
      <c r="I182" s="12">
        <v>0</v>
      </c>
    </row>
    <row r="183" spans="1:9" x14ac:dyDescent="0.25">
      <c r="A183">
        <v>2651</v>
      </c>
      <c r="B183" t="s">
        <v>89</v>
      </c>
      <c r="C183" s="12">
        <v>6295516.3399999999</v>
      </c>
      <c r="D183" s="12">
        <v>5772800</v>
      </c>
      <c r="E183" s="12">
        <v>522716.34</v>
      </c>
      <c r="F183" s="12">
        <v>0</v>
      </c>
      <c r="G183" s="12">
        <v>0</v>
      </c>
      <c r="H183" s="12">
        <v>0</v>
      </c>
      <c r="I183" s="12">
        <v>0</v>
      </c>
    </row>
    <row r="184" spans="1:9" x14ac:dyDescent="0.25">
      <c r="A184">
        <v>2655</v>
      </c>
      <c r="B184" t="s">
        <v>89</v>
      </c>
      <c r="C184" s="12">
        <v>212.71</v>
      </c>
      <c r="D184" s="12">
        <v>212.71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</row>
    <row r="185" spans="1:9" x14ac:dyDescent="0.25">
      <c r="A185">
        <v>2656</v>
      </c>
      <c r="B185" t="s">
        <v>81</v>
      </c>
      <c r="C185" s="12">
        <v>-69.86</v>
      </c>
      <c r="D185" s="12">
        <v>-69.86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</row>
    <row r="186" spans="1:9" x14ac:dyDescent="0.25">
      <c r="A186">
        <v>2658</v>
      </c>
      <c r="B186" t="s">
        <v>89</v>
      </c>
      <c r="C186" s="12">
        <v>63948.56</v>
      </c>
      <c r="D186" s="12">
        <v>62061.82</v>
      </c>
      <c r="E186" s="12">
        <v>1886.74</v>
      </c>
      <c r="F186" s="12">
        <v>0</v>
      </c>
      <c r="G186" s="12">
        <v>0</v>
      </c>
      <c r="H186" s="12">
        <v>0</v>
      </c>
      <c r="I186" s="12">
        <v>0</v>
      </c>
    </row>
    <row r="187" spans="1:9" x14ac:dyDescent="0.25">
      <c r="A187" t="s">
        <v>82</v>
      </c>
      <c r="B187" t="s">
        <v>148</v>
      </c>
      <c r="C187" s="12">
        <v>46381297.409999996</v>
      </c>
      <c r="D187" s="12">
        <v>45830464.159999996</v>
      </c>
      <c r="E187" s="12">
        <v>550833.25</v>
      </c>
      <c r="F187" s="12">
        <v>0</v>
      </c>
      <c r="G187" s="12">
        <v>0</v>
      </c>
      <c r="H187" s="12">
        <v>0</v>
      </c>
      <c r="I187" s="12">
        <v>0</v>
      </c>
    </row>
    <row r="188" spans="1:9" x14ac:dyDescent="0.25">
      <c r="A188" t="s">
        <v>82</v>
      </c>
      <c r="B188" t="s">
        <v>108</v>
      </c>
      <c r="C188" s="12">
        <v>3194926044.73</v>
      </c>
      <c r="D188" s="12">
        <v>973917087.47000003</v>
      </c>
      <c r="E188" s="12">
        <v>1449716212.95</v>
      </c>
      <c r="F188" s="12">
        <v>172375.73</v>
      </c>
      <c r="G188" s="12">
        <v>4809455.53</v>
      </c>
      <c r="H188" s="12">
        <v>766310913.04999995</v>
      </c>
      <c r="I188" s="12">
        <v>0</v>
      </c>
    </row>
    <row r="189" spans="1:9" x14ac:dyDescent="0.25">
      <c r="A189">
        <v>2900</v>
      </c>
      <c r="B189" t="s">
        <v>89</v>
      </c>
      <c r="C189" s="12">
        <v>70318622.129999995</v>
      </c>
      <c r="D189" s="12">
        <v>68981184.140000001</v>
      </c>
      <c r="E189" s="12">
        <v>1180856.74</v>
      </c>
      <c r="F189" s="12">
        <v>156581.25</v>
      </c>
      <c r="G189" s="12">
        <v>0</v>
      </c>
      <c r="H189" s="12">
        <v>0</v>
      </c>
      <c r="I189" s="12">
        <v>0</v>
      </c>
    </row>
    <row r="190" spans="1:9" x14ac:dyDescent="0.25">
      <c r="A190">
        <v>2902</v>
      </c>
      <c r="B190" t="s">
        <v>89</v>
      </c>
      <c r="C190" s="12">
        <v>1415292.93</v>
      </c>
      <c r="D190" s="12">
        <v>1415292.93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</row>
    <row r="191" spans="1:9" x14ac:dyDescent="0.25">
      <c r="A191">
        <v>2903</v>
      </c>
      <c r="B191" t="s">
        <v>89</v>
      </c>
      <c r="C191" s="12">
        <v>1409298.69</v>
      </c>
      <c r="D191" s="12">
        <v>1237134.21</v>
      </c>
      <c r="E191" s="12">
        <v>139983.37</v>
      </c>
      <c r="F191" s="12">
        <v>3.27</v>
      </c>
      <c r="G191" s="12">
        <v>17848.04</v>
      </c>
      <c r="H191" s="12">
        <v>14329.8</v>
      </c>
      <c r="I191" s="12">
        <v>0</v>
      </c>
    </row>
    <row r="192" spans="1:9" x14ac:dyDescent="0.25">
      <c r="A192">
        <v>2909</v>
      </c>
      <c r="B192" t="s">
        <v>89</v>
      </c>
      <c r="C192" s="12">
        <v>789024.04</v>
      </c>
      <c r="D192" s="12">
        <v>723404.41</v>
      </c>
      <c r="E192" s="12">
        <v>64869.1</v>
      </c>
      <c r="F192" s="12">
        <v>250.53</v>
      </c>
      <c r="G192" s="12">
        <v>500</v>
      </c>
      <c r="H192" s="12">
        <v>0</v>
      </c>
      <c r="I192" s="12">
        <v>0</v>
      </c>
    </row>
    <row r="193" spans="1:9" x14ac:dyDescent="0.25">
      <c r="A193" t="s">
        <v>82</v>
      </c>
      <c r="B193" t="s">
        <v>149</v>
      </c>
      <c r="C193" s="12">
        <v>73932237.790000007</v>
      </c>
      <c r="D193" s="12">
        <v>72357015.689999998</v>
      </c>
      <c r="E193" s="12">
        <v>1385709.21</v>
      </c>
      <c r="F193" s="12">
        <v>156835.04999999999</v>
      </c>
      <c r="G193" s="12">
        <v>18348.04</v>
      </c>
      <c r="H193" s="12">
        <v>14329.8</v>
      </c>
      <c r="I193" s="12">
        <v>0</v>
      </c>
    </row>
    <row r="194" spans="1:9" x14ac:dyDescent="0.25">
      <c r="A194">
        <v>2920</v>
      </c>
      <c r="B194" t="s">
        <v>89</v>
      </c>
      <c r="C194" s="12">
        <v>11522726.07</v>
      </c>
      <c r="D194" s="12">
        <v>11522726.07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</row>
    <row r="195" spans="1:9" x14ac:dyDescent="0.25">
      <c r="A195">
        <v>2924</v>
      </c>
      <c r="B195" t="s">
        <v>89</v>
      </c>
      <c r="C195" s="12">
        <v>6498962.2699999996</v>
      </c>
      <c r="D195" s="12">
        <v>2408470.64</v>
      </c>
      <c r="E195" s="12">
        <v>4090491.63</v>
      </c>
      <c r="F195" s="12">
        <v>0</v>
      </c>
      <c r="G195" s="12">
        <v>0</v>
      </c>
      <c r="H195" s="12">
        <v>0</v>
      </c>
      <c r="I195" s="12">
        <v>0</v>
      </c>
    </row>
    <row r="196" spans="1:9" x14ac:dyDescent="0.25">
      <c r="A196" t="s">
        <v>82</v>
      </c>
      <c r="B196" t="s">
        <v>111</v>
      </c>
      <c r="C196" s="12">
        <v>18021688.34</v>
      </c>
      <c r="D196" s="12">
        <v>13931196.710000001</v>
      </c>
      <c r="E196" s="12">
        <v>4090491.63</v>
      </c>
      <c r="F196" s="12">
        <v>0</v>
      </c>
      <c r="G196" s="12">
        <v>0</v>
      </c>
      <c r="H196" s="12">
        <v>0</v>
      </c>
      <c r="I196" s="12">
        <v>0</v>
      </c>
    </row>
    <row r="197" spans="1:9" x14ac:dyDescent="0.25">
      <c r="A197" t="s">
        <v>82</v>
      </c>
      <c r="B197" t="s">
        <v>112</v>
      </c>
      <c r="C197" s="12">
        <v>91953926.129999995</v>
      </c>
      <c r="D197" s="12">
        <v>86288212.400000006</v>
      </c>
      <c r="E197" s="12">
        <v>5476200.8399999999</v>
      </c>
      <c r="F197" s="12">
        <v>156835.04999999999</v>
      </c>
      <c r="G197" s="12">
        <v>18348.04</v>
      </c>
      <c r="H197" s="12">
        <v>14329.8</v>
      </c>
      <c r="I197" s="12">
        <v>0</v>
      </c>
    </row>
    <row r="198" spans="1:9" x14ac:dyDescent="0.25">
      <c r="A198" t="s">
        <v>82</v>
      </c>
      <c r="B198" t="s">
        <v>113</v>
      </c>
      <c r="C198" s="12">
        <v>3286881220.8600001</v>
      </c>
      <c r="D198" s="12">
        <v>1060206549.87</v>
      </c>
      <c r="E198" s="12">
        <v>1455192413.79</v>
      </c>
      <c r="F198" s="12">
        <v>329210.78000000003</v>
      </c>
      <c r="G198" s="12">
        <v>4827803.57</v>
      </c>
      <c r="H198" s="12">
        <v>766325242.85000002</v>
      </c>
      <c r="I198" s="12">
        <v>0</v>
      </c>
    </row>
    <row r="199" spans="1:9" x14ac:dyDescent="0.25">
      <c r="A199">
        <v>3320</v>
      </c>
      <c r="B199" t="s">
        <v>89</v>
      </c>
      <c r="C199" s="12">
        <v>13096737.609999999</v>
      </c>
      <c r="D199" s="12">
        <v>0</v>
      </c>
      <c r="E199" s="12">
        <v>12947771.82</v>
      </c>
      <c r="F199" s="12">
        <v>0</v>
      </c>
      <c r="G199" s="12">
        <v>0</v>
      </c>
      <c r="H199" s="12">
        <v>148965.79</v>
      </c>
      <c r="I199" s="12">
        <v>0</v>
      </c>
    </row>
    <row r="200" spans="1:9" x14ac:dyDescent="0.25">
      <c r="A200">
        <v>3326</v>
      </c>
      <c r="B200" t="s">
        <v>81</v>
      </c>
      <c r="C200" s="12">
        <v>-2010.69</v>
      </c>
      <c r="D200" s="12">
        <v>0</v>
      </c>
      <c r="E200" s="12">
        <v>-1987.89</v>
      </c>
      <c r="F200" s="12">
        <v>0</v>
      </c>
      <c r="G200" s="12">
        <v>0</v>
      </c>
      <c r="H200" s="12">
        <v>-22.8</v>
      </c>
      <c r="I200" s="12">
        <v>0</v>
      </c>
    </row>
    <row r="201" spans="1:9" x14ac:dyDescent="0.25">
      <c r="A201">
        <v>3328</v>
      </c>
      <c r="B201" t="s">
        <v>89</v>
      </c>
      <c r="C201" s="12">
        <v>221348.01</v>
      </c>
      <c r="D201" s="12">
        <v>0</v>
      </c>
      <c r="E201" s="12">
        <v>216123.87</v>
      </c>
      <c r="F201" s="12">
        <v>0</v>
      </c>
      <c r="G201" s="12">
        <v>0</v>
      </c>
      <c r="H201" s="12">
        <v>5224.1400000000003</v>
      </c>
      <c r="I201" s="12">
        <v>0</v>
      </c>
    </row>
    <row r="202" spans="1:9" x14ac:dyDescent="0.25">
      <c r="A202" t="s">
        <v>82</v>
      </c>
      <c r="B202" t="s">
        <v>150</v>
      </c>
      <c r="C202" s="12">
        <v>13316074.93</v>
      </c>
      <c r="D202" s="12">
        <v>0</v>
      </c>
      <c r="E202" s="12">
        <v>13161907.800000001</v>
      </c>
      <c r="F202" s="12">
        <v>0</v>
      </c>
      <c r="G202" s="12">
        <v>0</v>
      </c>
      <c r="H202" s="12">
        <v>154167.13</v>
      </c>
      <c r="I202" s="12">
        <v>0</v>
      </c>
    </row>
    <row r="203" spans="1:9" x14ac:dyDescent="0.25">
      <c r="A203">
        <v>3353</v>
      </c>
      <c r="B203" t="s">
        <v>89</v>
      </c>
      <c r="C203" s="12">
        <v>621890.36</v>
      </c>
      <c r="D203" s="12">
        <v>621890.36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</row>
    <row r="204" spans="1:9" x14ac:dyDescent="0.25">
      <c r="A204" t="s">
        <v>82</v>
      </c>
      <c r="B204" t="s">
        <v>151</v>
      </c>
      <c r="C204" s="12">
        <v>621890.36</v>
      </c>
      <c r="D204" s="12">
        <v>621890.36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</row>
    <row r="205" spans="1:9" x14ac:dyDescent="0.25">
      <c r="A205" t="s">
        <v>82</v>
      </c>
      <c r="B205" t="s">
        <v>152</v>
      </c>
      <c r="C205" s="12">
        <v>13937965.289999999</v>
      </c>
      <c r="D205" s="12">
        <v>621890.36</v>
      </c>
      <c r="E205" s="12">
        <v>13161907.800000001</v>
      </c>
      <c r="F205" s="12">
        <v>0</v>
      </c>
      <c r="G205" s="12">
        <v>0</v>
      </c>
      <c r="H205" s="12">
        <v>154167.13</v>
      </c>
      <c r="I205" s="12">
        <v>0</v>
      </c>
    </row>
    <row r="206" spans="1:9" x14ac:dyDescent="0.25">
      <c r="A206">
        <v>3600</v>
      </c>
      <c r="B206" t="s">
        <v>89</v>
      </c>
      <c r="C206" s="12">
        <v>676664.47</v>
      </c>
      <c r="D206" s="12">
        <v>676134.47</v>
      </c>
      <c r="E206" s="12">
        <v>0</v>
      </c>
      <c r="F206" s="12">
        <v>0</v>
      </c>
      <c r="G206" s="12">
        <v>530</v>
      </c>
      <c r="H206" s="12">
        <v>0</v>
      </c>
      <c r="I206" s="12">
        <v>0</v>
      </c>
    </row>
    <row r="207" spans="1:9" x14ac:dyDescent="0.25">
      <c r="A207" t="s">
        <v>82</v>
      </c>
      <c r="B207" t="s">
        <v>153</v>
      </c>
      <c r="C207" s="12">
        <v>676664.47</v>
      </c>
      <c r="D207" s="12">
        <v>676134.47</v>
      </c>
      <c r="E207" s="12">
        <v>0</v>
      </c>
      <c r="F207" s="12">
        <v>0</v>
      </c>
      <c r="G207" s="12">
        <v>530</v>
      </c>
      <c r="H207" s="12">
        <v>0</v>
      </c>
      <c r="I207" s="12">
        <v>0</v>
      </c>
    </row>
    <row r="208" spans="1:9" x14ac:dyDescent="0.25">
      <c r="A208">
        <v>3610</v>
      </c>
      <c r="B208" t="s">
        <v>89</v>
      </c>
      <c r="C208" s="12">
        <v>11760</v>
      </c>
      <c r="D208" s="12">
        <v>11760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</row>
    <row r="209" spans="1:9" x14ac:dyDescent="0.25">
      <c r="A209" t="s">
        <v>82</v>
      </c>
      <c r="B209" t="s">
        <v>154</v>
      </c>
      <c r="C209" s="12">
        <v>11760</v>
      </c>
      <c r="D209" s="12">
        <v>11760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</row>
    <row r="210" spans="1:9" x14ac:dyDescent="0.25">
      <c r="A210">
        <v>3622</v>
      </c>
      <c r="B210" t="s">
        <v>89</v>
      </c>
      <c r="C210" s="12">
        <v>2673677.4300000002</v>
      </c>
      <c r="D210" s="12">
        <v>2673677.4300000002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</row>
    <row r="211" spans="1:9" x14ac:dyDescent="0.25">
      <c r="A211">
        <v>3623</v>
      </c>
      <c r="B211" t="s">
        <v>89</v>
      </c>
      <c r="C211" s="12">
        <v>930400</v>
      </c>
      <c r="D211" s="12">
        <v>930400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</row>
    <row r="212" spans="1:9" x14ac:dyDescent="0.25">
      <c r="A212" t="s">
        <v>82</v>
      </c>
      <c r="B212" t="s">
        <v>155</v>
      </c>
      <c r="C212" s="12">
        <v>3604077.43</v>
      </c>
      <c r="D212" s="12">
        <v>3604077.43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</row>
    <row r="213" spans="1:9" x14ac:dyDescent="0.25">
      <c r="A213">
        <v>3640</v>
      </c>
      <c r="B213" t="s">
        <v>89</v>
      </c>
      <c r="C213" s="12">
        <v>783000</v>
      </c>
      <c r="D213" s="12">
        <v>783000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</row>
    <row r="214" spans="1:9" x14ac:dyDescent="0.25">
      <c r="A214">
        <v>3648</v>
      </c>
      <c r="B214" t="s">
        <v>89</v>
      </c>
      <c r="C214" s="12">
        <v>5153674.04</v>
      </c>
      <c r="D214" s="12">
        <v>5093006.5599999996</v>
      </c>
      <c r="E214" s="12">
        <v>0</v>
      </c>
      <c r="F214" s="12">
        <v>0</v>
      </c>
      <c r="G214" s="12">
        <v>60667.48</v>
      </c>
      <c r="H214" s="12">
        <v>0</v>
      </c>
      <c r="I214" s="12">
        <v>0</v>
      </c>
    </row>
    <row r="215" spans="1:9" x14ac:dyDescent="0.25">
      <c r="A215" t="s">
        <v>82</v>
      </c>
      <c r="B215" t="s">
        <v>156</v>
      </c>
      <c r="C215" s="12">
        <v>5936674.04</v>
      </c>
      <c r="D215" s="12">
        <v>5876006.5599999996</v>
      </c>
      <c r="E215" s="12">
        <v>0</v>
      </c>
      <c r="F215" s="12">
        <v>0</v>
      </c>
      <c r="G215" s="12">
        <v>60667.48</v>
      </c>
      <c r="H215" s="12">
        <v>0</v>
      </c>
      <c r="I215" s="12">
        <v>0</v>
      </c>
    </row>
    <row r="216" spans="1:9" x14ac:dyDescent="0.25">
      <c r="A216">
        <v>3653</v>
      </c>
      <c r="B216" t="s">
        <v>89</v>
      </c>
      <c r="C216" s="12">
        <v>9976.65</v>
      </c>
      <c r="D216" s="12">
        <v>9976.65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</row>
    <row r="217" spans="1:9" x14ac:dyDescent="0.25">
      <c r="A217">
        <v>3658</v>
      </c>
      <c r="B217" t="s">
        <v>89</v>
      </c>
      <c r="C217" s="12">
        <v>6384455.3499999996</v>
      </c>
      <c r="D217" s="12">
        <v>6384455.3499999996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</row>
    <row r="218" spans="1:9" x14ac:dyDescent="0.25">
      <c r="A218" t="s">
        <v>82</v>
      </c>
      <c r="B218" t="s">
        <v>157</v>
      </c>
      <c r="C218" s="12">
        <v>6394432</v>
      </c>
      <c r="D218" s="12">
        <v>6394432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</row>
    <row r="219" spans="1:9" x14ac:dyDescent="0.25">
      <c r="A219">
        <v>3678</v>
      </c>
      <c r="B219" t="s">
        <v>89</v>
      </c>
      <c r="C219" s="12">
        <v>37165.26</v>
      </c>
      <c r="D219" s="12">
        <v>37165.26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</row>
    <row r="220" spans="1:9" x14ac:dyDescent="0.25">
      <c r="A220" t="s">
        <v>82</v>
      </c>
      <c r="B220" t="s">
        <v>158</v>
      </c>
      <c r="C220" s="12">
        <v>37165.26</v>
      </c>
      <c r="D220" s="12">
        <v>37165.26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</row>
    <row r="221" spans="1:9" x14ac:dyDescent="0.25">
      <c r="A221">
        <v>3690</v>
      </c>
      <c r="B221" t="s">
        <v>89</v>
      </c>
      <c r="C221" s="12">
        <v>429659.14</v>
      </c>
      <c r="D221" s="12">
        <v>427182.97</v>
      </c>
      <c r="E221" s="12">
        <v>1795.27</v>
      </c>
      <c r="F221" s="12">
        <v>0</v>
      </c>
      <c r="G221" s="12">
        <v>680.9</v>
      </c>
      <c r="H221" s="12">
        <v>0</v>
      </c>
      <c r="I221" s="12">
        <v>0</v>
      </c>
    </row>
    <row r="222" spans="1:9" x14ac:dyDescent="0.25">
      <c r="A222">
        <v>3692</v>
      </c>
      <c r="B222" t="s">
        <v>89</v>
      </c>
      <c r="C222" s="12">
        <v>1262263.58</v>
      </c>
      <c r="D222" s="12">
        <v>34741.980000000003</v>
      </c>
      <c r="E222" s="12">
        <v>1227521.6000000001</v>
      </c>
      <c r="F222" s="12">
        <v>0</v>
      </c>
      <c r="G222" s="12">
        <v>0</v>
      </c>
      <c r="H222" s="12">
        <v>0</v>
      </c>
      <c r="I222" s="12">
        <v>0</v>
      </c>
    </row>
    <row r="223" spans="1:9" x14ac:dyDescent="0.25">
      <c r="A223" t="s">
        <v>82</v>
      </c>
      <c r="B223" t="s">
        <v>159</v>
      </c>
      <c r="C223" s="12">
        <v>1691922.72</v>
      </c>
      <c r="D223" s="12">
        <v>461924.95</v>
      </c>
      <c r="E223" s="12">
        <v>1229316.8700000001</v>
      </c>
      <c r="F223" s="12">
        <v>0</v>
      </c>
      <c r="G223" s="12">
        <v>680.9</v>
      </c>
      <c r="H223" s="12">
        <v>0</v>
      </c>
      <c r="I223" s="12">
        <v>0</v>
      </c>
    </row>
    <row r="224" spans="1:9" x14ac:dyDescent="0.25">
      <c r="A224" t="s">
        <v>82</v>
      </c>
      <c r="B224" t="s">
        <v>160</v>
      </c>
      <c r="C224" s="12">
        <v>18352695.920000002</v>
      </c>
      <c r="D224" s="12">
        <v>17061500.670000002</v>
      </c>
      <c r="E224" s="12">
        <v>1229316.8700000001</v>
      </c>
      <c r="F224" s="12">
        <v>0</v>
      </c>
      <c r="G224" s="12">
        <v>61878.38</v>
      </c>
      <c r="H224" s="12">
        <v>0</v>
      </c>
      <c r="I224" s="12">
        <v>0</v>
      </c>
    </row>
    <row r="225" spans="1:9" x14ac:dyDescent="0.25">
      <c r="A225">
        <v>3720</v>
      </c>
      <c r="B225" t="s">
        <v>89</v>
      </c>
      <c r="C225" s="12">
        <v>219207.67999999999</v>
      </c>
      <c r="D225" s="12">
        <v>132175.41</v>
      </c>
      <c r="E225" s="12">
        <v>87032.27</v>
      </c>
      <c r="F225" s="12">
        <v>0</v>
      </c>
      <c r="G225" s="12">
        <v>0</v>
      </c>
      <c r="H225" s="12">
        <v>0</v>
      </c>
      <c r="I225" s="12">
        <v>0</v>
      </c>
    </row>
    <row r="226" spans="1:9" x14ac:dyDescent="0.25">
      <c r="A226" t="s">
        <v>82</v>
      </c>
      <c r="B226" t="s">
        <v>161</v>
      </c>
      <c r="C226" s="12">
        <v>219207.67999999999</v>
      </c>
      <c r="D226" s="12">
        <v>132175.41</v>
      </c>
      <c r="E226" s="12">
        <v>87032.27</v>
      </c>
      <c r="F226" s="12">
        <v>0</v>
      </c>
      <c r="G226" s="12">
        <v>0</v>
      </c>
      <c r="H226" s="12">
        <v>0</v>
      </c>
      <c r="I226" s="12">
        <v>0</v>
      </c>
    </row>
    <row r="227" spans="1:9" x14ac:dyDescent="0.25">
      <c r="A227">
        <v>3739</v>
      </c>
      <c r="B227" t="s">
        <v>89</v>
      </c>
      <c r="C227" s="12">
        <v>5148209.8600000003</v>
      </c>
      <c r="D227" s="12">
        <v>5148209.8600000003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</row>
    <row r="228" spans="1:9" x14ac:dyDescent="0.25">
      <c r="A228" t="s">
        <v>82</v>
      </c>
      <c r="B228" t="s">
        <v>128</v>
      </c>
      <c r="C228" s="12">
        <v>5148209.8600000003</v>
      </c>
      <c r="D228" s="12">
        <v>5148209.8600000003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</row>
    <row r="229" spans="1:9" x14ac:dyDescent="0.25">
      <c r="A229" t="s">
        <v>82</v>
      </c>
      <c r="B229" t="s">
        <v>129</v>
      </c>
      <c r="C229" s="12">
        <v>5367417.54</v>
      </c>
      <c r="D229" s="12">
        <v>5280385.2699999996</v>
      </c>
      <c r="E229" s="12">
        <v>87032.27</v>
      </c>
      <c r="F229" s="12">
        <v>0</v>
      </c>
      <c r="G229" s="12">
        <v>0</v>
      </c>
      <c r="H229" s="12">
        <v>0</v>
      </c>
      <c r="I229" s="12">
        <v>0</v>
      </c>
    </row>
    <row r="230" spans="1:9" x14ac:dyDescent="0.25">
      <c r="A230">
        <v>3800</v>
      </c>
      <c r="B230" t="s">
        <v>89</v>
      </c>
      <c r="C230" s="12">
        <v>4825304546.5699997</v>
      </c>
      <c r="D230" s="12">
        <v>0</v>
      </c>
      <c r="E230" s="12">
        <v>4822267683.0900002</v>
      </c>
      <c r="F230" s="12">
        <v>3036863.48</v>
      </c>
      <c r="G230" s="12">
        <v>0</v>
      </c>
      <c r="H230" s="12">
        <v>0</v>
      </c>
      <c r="I230" s="12">
        <v>0</v>
      </c>
    </row>
    <row r="231" spans="1:9" x14ac:dyDescent="0.25">
      <c r="A231">
        <v>3801</v>
      </c>
      <c r="B231" t="s">
        <v>81</v>
      </c>
      <c r="C231" s="12">
        <v>-4825304546.5699997</v>
      </c>
      <c r="D231" s="12">
        <v>-4825304546.5699997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</row>
    <row r="232" spans="1:9" x14ac:dyDescent="0.25">
      <c r="A232" t="s">
        <v>82</v>
      </c>
      <c r="B232" t="s">
        <v>130</v>
      </c>
      <c r="C232" s="12">
        <v>0</v>
      </c>
      <c r="D232" s="12">
        <v>-4825304546.5699997</v>
      </c>
      <c r="E232" s="12">
        <v>4822267683.0900002</v>
      </c>
      <c r="F232" s="12">
        <v>3036863.48</v>
      </c>
      <c r="G232" s="12">
        <v>0</v>
      </c>
      <c r="H232" s="12">
        <v>0</v>
      </c>
      <c r="I232" s="12">
        <v>0</v>
      </c>
    </row>
    <row r="233" spans="1:9" x14ac:dyDescent="0.25">
      <c r="A233" t="s">
        <v>82</v>
      </c>
      <c r="B233" t="s">
        <v>131</v>
      </c>
      <c r="C233" s="12">
        <v>0</v>
      </c>
      <c r="D233" s="12">
        <v>-4825304546.5699997</v>
      </c>
      <c r="E233" s="12">
        <v>4822267683.0900002</v>
      </c>
      <c r="F233" s="12">
        <v>3036863.48</v>
      </c>
      <c r="G233" s="12">
        <v>0</v>
      </c>
      <c r="H233" s="12">
        <v>0</v>
      </c>
      <c r="I233" s="12">
        <v>0</v>
      </c>
    </row>
    <row r="234" spans="1:9" x14ac:dyDescent="0.25">
      <c r="A234" t="s">
        <v>82</v>
      </c>
      <c r="B234" t="s">
        <v>132</v>
      </c>
      <c r="C234" s="12">
        <v>37658078.75</v>
      </c>
      <c r="D234" s="12">
        <v>-4802340770.2700005</v>
      </c>
      <c r="E234" s="12">
        <v>4836745940.0299997</v>
      </c>
      <c r="F234" s="12">
        <v>3036863.48</v>
      </c>
      <c r="G234" s="12">
        <v>61878.38</v>
      </c>
      <c r="H234" s="12">
        <v>154167.13</v>
      </c>
      <c r="I234" s="12">
        <v>0</v>
      </c>
    </row>
    <row r="235" spans="1:9" x14ac:dyDescent="0.25">
      <c r="A235" t="s">
        <v>162</v>
      </c>
      <c r="B235" t="s">
        <v>163</v>
      </c>
      <c r="C235" s="12">
        <v>3324555617.6100001</v>
      </c>
      <c r="D235" s="12">
        <v>-3742117902.4000001</v>
      </c>
      <c r="E235" s="12">
        <v>6291938353.8199997</v>
      </c>
      <c r="F235" s="12">
        <v>3366074.26</v>
      </c>
      <c r="G235" s="12">
        <v>4889681.95</v>
      </c>
      <c r="H235" s="12">
        <v>766479409.98000002</v>
      </c>
      <c r="I235" s="12">
        <v>0</v>
      </c>
    </row>
    <row r="236" spans="1:9" x14ac:dyDescent="0.25">
      <c r="A236">
        <v>5000</v>
      </c>
      <c r="B236" t="s">
        <v>89</v>
      </c>
      <c r="C236" s="12">
        <v>500000000</v>
      </c>
      <c r="D236" s="12">
        <v>500000000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</row>
    <row r="237" spans="1:9" x14ac:dyDescent="0.25">
      <c r="A237" t="s">
        <v>82</v>
      </c>
      <c r="B237" t="s">
        <v>164</v>
      </c>
      <c r="C237" s="12">
        <v>500000000</v>
      </c>
      <c r="D237" s="12">
        <v>500000000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</row>
    <row r="238" spans="1:9" x14ac:dyDescent="0.25">
      <c r="A238">
        <v>5021</v>
      </c>
      <c r="B238" t="s">
        <v>89</v>
      </c>
      <c r="C238" s="12">
        <v>7782629.6600000001</v>
      </c>
      <c r="D238" s="12">
        <v>7782629.6600000001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</row>
    <row r="239" spans="1:9" x14ac:dyDescent="0.25">
      <c r="A239">
        <v>5022</v>
      </c>
      <c r="B239" t="s">
        <v>89</v>
      </c>
      <c r="C239" s="12">
        <v>26272809.899999999</v>
      </c>
      <c r="D239" s="12">
        <v>26272809.899999999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x14ac:dyDescent="0.25">
      <c r="A240" t="s">
        <v>82</v>
      </c>
      <c r="B240" t="s">
        <v>165</v>
      </c>
      <c r="C240" s="12">
        <v>34055439.560000002</v>
      </c>
      <c r="D240" s="12">
        <v>34055439.560000002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</row>
    <row r="241" spans="1:9" x14ac:dyDescent="0.25">
      <c r="A241">
        <v>5030</v>
      </c>
      <c r="B241" t="s">
        <v>89</v>
      </c>
      <c r="C241" s="12">
        <v>1369131.94</v>
      </c>
      <c r="D241" s="12">
        <v>1369131.94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</row>
    <row r="242" spans="1:9" x14ac:dyDescent="0.25">
      <c r="A242">
        <v>5031</v>
      </c>
      <c r="B242" t="s">
        <v>81</v>
      </c>
      <c r="C242" s="12">
        <v>-1426580.73</v>
      </c>
      <c r="D242" s="12">
        <v>-1426580.73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</row>
    <row r="243" spans="1:9" x14ac:dyDescent="0.25">
      <c r="A243" t="s">
        <v>82</v>
      </c>
      <c r="B243" t="s">
        <v>166</v>
      </c>
      <c r="C243" s="12">
        <v>-57448.79</v>
      </c>
      <c r="D243" s="12">
        <v>-57448.79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</row>
    <row r="244" spans="1:9" x14ac:dyDescent="0.25">
      <c r="A244" t="s">
        <v>82</v>
      </c>
      <c r="B244" t="s">
        <v>167</v>
      </c>
      <c r="C244" s="12">
        <v>533997990.76999998</v>
      </c>
      <c r="D244" s="12">
        <v>533997990.76999998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</row>
    <row r="245" spans="1:9" x14ac:dyDescent="0.25">
      <c r="A245">
        <v>5102</v>
      </c>
      <c r="B245" t="s">
        <v>81</v>
      </c>
      <c r="C245" s="12">
        <v>-82481.05</v>
      </c>
      <c r="D245" s="12">
        <v>-82481.05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</row>
    <row r="246" spans="1:9" x14ac:dyDescent="0.25">
      <c r="A246" t="s">
        <v>82</v>
      </c>
      <c r="B246" t="s">
        <v>168</v>
      </c>
      <c r="C246" s="12">
        <v>-82481.05</v>
      </c>
      <c r="D246" s="12">
        <v>-82481.05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</row>
    <row r="247" spans="1:9" x14ac:dyDescent="0.25">
      <c r="A247" t="s">
        <v>82</v>
      </c>
      <c r="B247" t="s">
        <v>169</v>
      </c>
      <c r="C247" s="12">
        <v>-82481.05</v>
      </c>
      <c r="D247" s="12">
        <v>-82481.05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</row>
    <row r="248" spans="1:9" x14ac:dyDescent="0.25">
      <c r="A248">
        <v>5999</v>
      </c>
      <c r="B248" t="s">
        <v>89</v>
      </c>
      <c r="C248" s="12">
        <v>39508074.240000002</v>
      </c>
      <c r="D248" s="12">
        <v>39508074.240000002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</row>
    <row r="249" spans="1:9" x14ac:dyDescent="0.25">
      <c r="A249" t="s">
        <v>82</v>
      </c>
      <c r="B249" t="s">
        <v>170</v>
      </c>
      <c r="C249" s="12">
        <v>39508074.240000002</v>
      </c>
      <c r="D249" s="12">
        <v>39508074.240000002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</row>
    <row r="250" spans="1:9" x14ac:dyDescent="0.25">
      <c r="A250" t="s">
        <v>82</v>
      </c>
      <c r="B250" t="s">
        <v>171</v>
      </c>
      <c r="C250" s="12">
        <v>39508074.240000002</v>
      </c>
      <c r="D250" s="12">
        <v>39508074.240000002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</row>
    <row r="251" spans="1:9" x14ac:dyDescent="0.25">
      <c r="A251" t="s">
        <v>172</v>
      </c>
      <c r="B251" t="s">
        <v>173</v>
      </c>
      <c r="C251" s="12">
        <v>573423583.96000004</v>
      </c>
      <c r="D251" s="12">
        <v>573423583.96000004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</row>
    <row r="252" spans="1:9" x14ac:dyDescent="0.25">
      <c r="A252" t="s">
        <v>174</v>
      </c>
      <c r="B252" t="s">
        <v>145</v>
      </c>
      <c r="C252" s="12">
        <v>3897979201.5700002</v>
      </c>
      <c r="D252" s="12">
        <v>-3168694318.4400001</v>
      </c>
      <c r="E252" s="12">
        <v>6291938353.8199997</v>
      </c>
      <c r="F252" s="12">
        <v>3366074.26</v>
      </c>
      <c r="G252" s="12">
        <v>4889681.95</v>
      </c>
      <c r="H252" s="12">
        <v>766479409.98000002</v>
      </c>
      <c r="I252" s="12">
        <v>0</v>
      </c>
    </row>
    <row r="253" spans="1:9" x14ac:dyDescent="0.25">
      <c r="A253">
        <v>6010</v>
      </c>
      <c r="B253" t="s">
        <v>89</v>
      </c>
      <c r="C253" s="12">
        <v>2165475.9300000002</v>
      </c>
      <c r="D253" s="12">
        <v>2165475.9300000002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</row>
    <row r="254" spans="1:9" x14ac:dyDescent="0.25">
      <c r="A254">
        <v>6013</v>
      </c>
      <c r="B254" t="s">
        <v>89</v>
      </c>
      <c r="C254" s="12">
        <v>4692863.0199999996</v>
      </c>
      <c r="D254" s="12">
        <v>4692863.0199999996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</row>
    <row r="255" spans="1:9" x14ac:dyDescent="0.25">
      <c r="A255">
        <v>6014</v>
      </c>
      <c r="B255" t="s">
        <v>89</v>
      </c>
      <c r="C255" s="12">
        <v>1143201.3899999999</v>
      </c>
      <c r="D255" s="12">
        <v>1143201.3899999999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</row>
    <row r="256" spans="1:9" x14ac:dyDescent="0.25">
      <c r="A256" t="s">
        <v>82</v>
      </c>
      <c r="B256" t="s">
        <v>175</v>
      </c>
      <c r="C256" s="12">
        <v>8001540.3399999999</v>
      </c>
      <c r="D256" s="12">
        <v>8001540.3399999999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</row>
    <row r="257" spans="1:9" x14ac:dyDescent="0.25">
      <c r="A257">
        <v>6020</v>
      </c>
      <c r="B257" t="s">
        <v>89</v>
      </c>
      <c r="C257" s="12">
        <v>605410.23</v>
      </c>
      <c r="D257" s="12">
        <v>605410.23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</row>
    <row r="258" spans="1:9" x14ac:dyDescent="0.25">
      <c r="A258">
        <v>6025</v>
      </c>
      <c r="B258" t="s">
        <v>89</v>
      </c>
      <c r="C258" s="12">
        <v>141430586.24000001</v>
      </c>
      <c r="D258" s="12">
        <v>141430586.24000001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</row>
    <row r="259" spans="1:9" x14ac:dyDescent="0.25">
      <c r="A259">
        <v>6026</v>
      </c>
      <c r="B259" t="s">
        <v>89</v>
      </c>
      <c r="C259" s="12">
        <v>155558.04</v>
      </c>
      <c r="D259" s="12">
        <v>155558.04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</row>
    <row r="260" spans="1:9" x14ac:dyDescent="0.25">
      <c r="A260">
        <v>6027</v>
      </c>
      <c r="B260" t="s">
        <v>89</v>
      </c>
      <c r="C260" s="12">
        <v>2323384.4700000002</v>
      </c>
      <c r="D260" s="12">
        <v>2323384.4700000002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</row>
    <row r="261" spans="1:9" x14ac:dyDescent="0.25">
      <c r="A261" t="s">
        <v>82</v>
      </c>
      <c r="B261" t="s">
        <v>176</v>
      </c>
      <c r="C261" s="12">
        <v>144514938.97999999</v>
      </c>
      <c r="D261" s="12">
        <v>144514938.97999999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</row>
    <row r="262" spans="1:9" x14ac:dyDescent="0.25">
      <c r="A262">
        <v>6050</v>
      </c>
      <c r="B262" t="s">
        <v>89</v>
      </c>
      <c r="C262" s="12">
        <v>418373.79</v>
      </c>
      <c r="D262" s="12">
        <v>418373.79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</row>
    <row r="263" spans="1:9" x14ac:dyDescent="0.25">
      <c r="A263">
        <v>6052</v>
      </c>
      <c r="B263" t="s">
        <v>89</v>
      </c>
      <c r="C263" s="12">
        <v>2365609.92</v>
      </c>
      <c r="D263" s="12">
        <v>2365609.92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</row>
    <row r="264" spans="1:9" x14ac:dyDescent="0.25">
      <c r="A264">
        <v>6055</v>
      </c>
      <c r="B264" t="s">
        <v>89</v>
      </c>
      <c r="C264" s="12">
        <v>243013.05</v>
      </c>
      <c r="D264" s="12">
        <v>243013.05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</row>
    <row r="265" spans="1:9" x14ac:dyDescent="0.25">
      <c r="A265" t="s">
        <v>82</v>
      </c>
      <c r="B265" t="s">
        <v>177</v>
      </c>
      <c r="C265" s="12">
        <v>3026996.76</v>
      </c>
      <c r="D265" s="12">
        <v>3026996.76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</row>
    <row r="266" spans="1:9" x14ac:dyDescent="0.25">
      <c r="A266" t="s">
        <v>82</v>
      </c>
      <c r="B266" t="s">
        <v>178</v>
      </c>
      <c r="C266" s="12">
        <v>155543476.08000001</v>
      </c>
      <c r="D266" s="12">
        <v>155543476.08000001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</row>
    <row r="267" spans="1:9" x14ac:dyDescent="0.25">
      <c r="A267">
        <v>6121</v>
      </c>
      <c r="B267" t="s">
        <v>89</v>
      </c>
      <c r="C267" s="12">
        <v>7133983.5800000001</v>
      </c>
      <c r="D267" s="12">
        <v>7133983.5800000001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</row>
    <row r="268" spans="1:9" x14ac:dyDescent="0.25">
      <c r="A268">
        <v>6128</v>
      </c>
      <c r="B268" t="s">
        <v>89</v>
      </c>
      <c r="C268" s="12">
        <v>5638291.6100000003</v>
      </c>
      <c r="D268" s="12">
        <v>5638291.6100000003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</row>
    <row r="269" spans="1:9" x14ac:dyDescent="0.25">
      <c r="A269" t="s">
        <v>82</v>
      </c>
      <c r="B269" t="s">
        <v>179</v>
      </c>
      <c r="C269" s="12">
        <v>12772275.189999999</v>
      </c>
      <c r="D269" s="12">
        <v>12772275.189999999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</row>
    <row r="270" spans="1:9" x14ac:dyDescent="0.25">
      <c r="A270" t="s">
        <v>82</v>
      </c>
      <c r="B270" t="s">
        <v>180</v>
      </c>
      <c r="C270" s="12">
        <v>12772275.189999999</v>
      </c>
      <c r="D270" s="12">
        <v>12772275.189999999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</row>
    <row r="271" spans="1:9" x14ac:dyDescent="0.25">
      <c r="A271">
        <v>6204</v>
      </c>
      <c r="B271" t="s">
        <v>81</v>
      </c>
      <c r="C271" s="12">
        <v>-10375839.140000001</v>
      </c>
      <c r="D271" s="12">
        <v>-10375839.140000001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</row>
    <row r="272" spans="1:9" x14ac:dyDescent="0.25">
      <c r="A272">
        <v>6204</v>
      </c>
      <c r="B272" t="s">
        <v>89</v>
      </c>
      <c r="C272" s="12">
        <v>0.86</v>
      </c>
      <c r="D272" s="12">
        <v>0.86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</row>
    <row r="273" spans="1:9" x14ac:dyDescent="0.25">
      <c r="A273">
        <v>6206</v>
      </c>
      <c r="B273" t="s">
        <v>81</v>
      </c>
      <c r="C273" s="12">
        <v>-265200</v>
      </c>
      <c r="D273" s="12">
        <v>-265200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</row>
    <row r="274" spans="1:9" x14ac:dyDescent="0.25">
      <c r="A274">
        <v>6208</v>
      </c>
      <c r="B274" t="s">
        <v>81</v>
      </c>
      <c r="C274" s="12">
        <v>-702744.6</v>
      </c>
      <c r="D274" s="12">
        <v>-702744.6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</row>
    <row r="275" spans="1:9" x14ac:dyDescent="0.25">
      <c r="A275" t="s">
        <v>82</v>
      </c>
      <c r="B275" t="s">
        <v>181</v>
      </c>
      <c r="C275" s="12">
        <v>-11343782.880000001</v>
      </c>
      <c r="D275" s="12">
        <v>-11343782.880000001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</row>
    <row r="276" spans="1:9" x14ac:dyDescent="0.25">
      <c r="A276">
        <v>6214</v>
      </c>
      <c r="B276" t="s">
        <v>81</v>
      </c>
      <c r="C276" s="12">
        <v>-24349.38</v>
      </c>
      <c r="D276" s="12">
        <v>-24349.38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</row>
    <row r="277" spans="1:9" x14ac:dyDescent="0.25">
      <c r="A277">
        <v>6214</v>
      </c>
      <c r="B277" t="s">
        <v>89</v>
      </c>
      <c r="C277" s="12">
        <v>6635646.71</v>
      </c>
      <c r="D277" s="12">
        <v>6635646.71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</row>
    <row r="278" spans="1:9" x14ac:dyDescent="0.25">
      <c r="A278">
        <v>6216</v>
      </c>
      <c r="B278" t="s">
        <v>89</v>
      </c>
      <c r="C278" s="12">
        <v>41106</v>
      </c>
      <c r="D278" s="12">
        <v>41106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</row>
    <row r="279" spans="1:9" x14ac:dyDescent="0.25">
      <c r="A279">
        <v>6218</v>
      </c>
      <c r="B279" t="s">
        <v>89</v>
      </c>
      <c r="C279" s="12">
        <v>8647957.3499999996</v>
      </c>
      <c r="D279" s="12">
        <v>8647957.3499999996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</row>
    <row r="280" spans="1:9" x14ac:dyDescent="0.25">
      <c r="A280" t="s">
        <v>82</v>
      </c>
      <c r="B280" t="s">
        <v>182</v>
      </c>
      <c r="C280" s="12">
        <v>15300360.68</v>
      </c>
      <c r="D280" s="12">
        <v>15300360.68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</row>
    <row r="281" spans="1:9" x14ac:dyDescent="0.25">
      <c r="A281">
        <v>6226</v>
      </c>
      <c r="B281" t="s">
        <v>81</v>
      </c>
      <c r="C281" s="12">
        <v>-67950.399999999994</v>
      </c>
      <c r="D281" s="12">
        <v>-67950.399999999994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</row>
    <row r="282" spans="1:9" x14ac:dyDescent="0.25">
      <c r="A282" t="s">
        <v>82</v>
      </c>
      <c r="B282" t="s">
        <v>282</v>
      </c>
      <c r="C282" s="12">
        <v>-67950.399999999994</v>
      </c>
      <c r="D282" s="12">
        <v>-67950.399999999994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</row>
    <row r="283" spans="1:9" x14ac:dyDescent="0.25">
      <c r="A283" t="s">
        <v>82</v>
      </c>
      <c r="B283" t="s">
        <v>183</v>
      </c>
      <c r="C283" s="12">
        <v>3888627.4</v>
      </c>
      <c r="D283" s="12">
        <v>3888627.4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</row>
    <row r="284" spans="1:9" x14ac:dyDescent="0.25">
      <c r="A284">
        <v>6350</v>
      </c>
      <c r="B284" t="s">
        <v>89</v>
      </c>
      <c r="C284" s="12">
        <v>739551.11</v>
      </c>
      <c r="D284" s="12">
        <v>739551.11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</row>
    <row r="285" spans="1:9" x14ac:dyDescent="0.25">
      <c r="A285" t="s">
        <v>82</v>
      </c>
      <c r="B285" t="s">
        <v>265</v>
      </c>
      <c r="C285" s="12">
        <v>739551.11</v>
      </c>
      <c r="D285" s="12">
        <v>739551.11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</row>
    <row r="286" spans="1:9" x14ac:dyDescent="0.25">
      <c r="A286">
        <v>6395</v>
      </c>
      <c r="B286" t="s">
        <v>89</v>
      </c>
      <c r="C286" s="12">
        <v>1251543.52</v>
      </c>
      <c r="D286" s="12">
        <v>1251543.52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</row>
    <row r="287" spans="1:9" x14ac:dyDescent="0.25">
      <c r="A287">
        <v>6396</v>
      </c>
      <c r="B287" t="s">
        <v>89</v>
      </c>
      <c r="C287" s="12">
        <v>6148.38</v>
      </c>
      <c r="D287" s="12">
        <v>6148.38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</row>
    <row r="288" spans="1:9" x14ac:dyDescent="0.25">
      <c r="A288">
        <v>6397</v>
      </c>
      <c r="B288" t="s">
        <v>89</v>
      </c>
      <c r="C288" s="12">
        <v>13721.4</v>
      </c>
      <c r="D288" s="12">
        <v>13721.4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</row>
    <row r="289" spans="1:9" x14ac:dyDescent="0.25">
      <c r="A289">
        <v>6399</v>
      </c>
      <c r="B289" t="s">
        <v>89</v>
      </c>
      <c r="C289" s="12">
        <v>960332.83</v>
      </c>
      <c r="D289" s="12">
        <v>960332.83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</row>
    <row r="290" spans="1:9" x14ac:dyDescent="0.25">
      <c r="A290" t="s">
        <v>82</v>
      </c>
      <c r="B290" t="s">
        <v>184</v>
      </c>
      <c r="C290" s="12">
        <v>2231746.13</v>
      </c>
      <c r="D290" s="12">
        <v>2231746.13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</row>
    <row r="291" spans="1:9" x14ac:dyDescent="0.25">
      <c r="A291" t="s">
        <v>82</v>
      </c>
      <c r="B291" t="s">
        <v>185</v>
      </c>
      <c r="C291" s="12">
        <v>2971297.24</v>
      </c>
      <c r="D291" s="12">
        <v>2971297.24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</row>
    <row r="292" spans="1:9" x14ac:dyDescent="0.25">
      <c r="A292">
        <v>6499</v>
      </c>
      <c r="B292" t="s">
        <v>89</v>
      </c>
      <c r="C292" s="12">
        <v>5693.45</v>
      </c>
      <c r="D292" s="12">
        <v>5693.45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</row>
    <row r="293" spans="1:9" x14ac:dyDescent="0.25">
      <c r="A293" t="s">
        <v>82</v>
      </c>
      <c r="B293" t="s">
        <v>186</v>
      </c>
      <c r="C293" s="12">
        <v>5693.45</v>
      </c>
      <c r="D293" s="12">
        <v>5693.45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</row>
    <row r="294" spans="1:9" x14ac:dyDescent="0.25">
      <c r="A294" t="s">
        <v>82</v>
      </c>
      <c r="B294" t="s">
        <v>187</v>
      </c>
      <c r="C294" s="12">
        <v>5693.45</v>
      </c>
      <c r="D294" s="12">
        <v>5693.45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</row>
    <row r="295" spans="1:9" x14ac:dyDescent="0.25">
      <c r="A295">
        <v>6500</v>
      </c>
      <c r="B295" t="s">
        <v>89</v>
      </c>
      <c r="C295" s="12">
        <v>1888063.03</v>
      </c>
      <c r="D295" s="12">
        <v>1888063.03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</row>
    <row r="296" spans="1:9" x14ac:dyDescent="0.25">
      <c r="A296" t="s">
        <v>82</v>
      </c>
      <c r="B296" t="s">
        <v>188</v>
      </c>
      <c r="C296" s="12">
        <v>1888063.03</v>
      </c>
      <c r="D296" s="12">
        <v>1888063.03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</row>
    <row r="297" spans="1:9" x14ac:dyDescent="0.25">
      <c r="A297">
        <v>6510</v>
      </c>
      <c r="B297" t="s">
        <v>89</v>
      </c>
      <c r="C297" s="12">
        <v>94129521.519999996</v>
      </c>
      <c r="D297" s="12">
        <v>94129521.519999996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</row>
    <row r="298" spans="1:9" x14ac:dyDescent="0.25">
      <c r="A298">
        <v>6511</v>
      </c>
      <c r="B298" t="s">
        <v>89</v>
      </c>
      <c r="C298" s="12">
        <v>7172268.6699999999</v>
      </c>
      <c r="D298" s="12">
        <v>7172268.6699999999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</row>
    <row r="299" spans="1:9" x14ac:dyDescent="0.25">
      <c r="A299">
        <v>6514</v>
      </c>
      <c r="B299" t="s">
        <v>89</v>
      </c>
      <c r="C299" s="12">
        <v>3098924.59</v>
      </c>
      <c r="D299" s="12">
        <v>3098924.59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</row>
    <row r="300" spans="1:9" x14ac:dyDescent="0.25">
      <c r="A300">
        <v>6516</v>
      </c>
      <c r="B300" t="s">
        <v>89</v>
      </c>
      <c r="C300" s="12">
        <v>462043.99</v>
      </c>
      <c r="D300" s="12">
        <v>462043.99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</row>
    <row r="301" spans="1:9" x14ac:dyDescent="0.25">
      <c r="A301">
        <v>6518</v>
      </c>
      <c r="B301" t="s">
        <v>89</v>
      </c>
      <c r="C301" s="12">
        <v>7550985.3700000001</v>
      </c>
      <c r="D301" s="12">
        <v>7550985.3700000001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</row>
    <row r="302" spans="1:9" x14ac:dyDescent="0.25">
      <c r="A302">
        <v>6519</v>
      </c>
      <c r="B302" t="s">
        <v>89</v>
      </c>
      <c r="C302" s="12">
        <v>1304412.76</v>
      </c>
      <c r="D302" s="12">
        <v>1304412.76</v>
      </c>
      <c r="E302" s="12">
        <v>0</v>
      </c>
      <c r="F302" s="12">
        <v>0</v>
      </c>
      <c r="G302" s="12">
        <v>0</v>
      </c>
      <c r="H302" s="12">
        <v>0</v>
      </c>
      <c r="I302" s="12">
        <v>0</v>
      </c>
    </row>
    <row r="303" spans="1:9" x14ac:dyDescent="0.25">
      <c r="A303" t="s">
        <v>82</v>
      </c>
      <c r="B303" t="s">
        <v>189</v>
      </c>
      <c r="C303" s="12">
        <v>113718156.90000001</v>
      </c>
      <c r="D303" s="12">
        <v>113718156.90000001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</row>
    <row r="304" spans="1:9" x14ac:dyDescent="0.25">
      <c r="A304" t="s">
        <v>82</v>
      </c>
      <c r="B304" t="s">
        <v>190</v>
      </c>
      <c r="C304" s="12">
        <v>115606219.93000001</v>
      </c>
      <c r="D304" s="12">
        <v>115606219.93000001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</row>
    <row r="305" spans="1:9" x14ac:dyDescent="0.25">
      <c r="A305">
        <v>6712</v>
      </c>
      <c r="B305" t="s">
        <v>89</v>
      </c>
      <c r="C305" s="12">
        <v>5449.55</v>
      </c>
      <c r="D305" s="12">
        <v>5449.55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</row>
    <row r="306" spans="1:9" x14ac:dyDescent="0.25">
      <c r="A306">
        <v>6717</v>
      </c>
      <c r="B306" t="s">
        <v>89</v>
      </c>
      <c r="C306" s="12">
        <v>755879.81</v>
      </c>
      <c r="D306" s="12">
        <v>755879.81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</row>
    <row r="307" spans="1:9" x14ac:dyDescent="0.25">
      <c r="A307" t="s">
        <v>82</v>
      </c>
      <c r="B307" t="s">
        <v>191</v>
      </c>
      <c r="C307" s="12">
        <v>761329.36</v>
      </c>
      <c r="D307" s="12">
        <v>761329.36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</row>
    <row r="308" spans="1:9" x14ac:dyDescent="0.25">
      <c r="A308" t="s">
        <v>82</v>
      </c>
      <c r="B308" t="s">
        <v>192</v>
      </c>
      <c r="C308" s="12">
        <v>761329.36</v>
      </c>
      <c r="D308" s="12">
        <v>761329.36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</row>
    <row r="309" spans="1:9" x14ac:dyDescent="0.25">
      <c r="A309" t="s">
        <v>193</v>
      </c>
      <c r="B309" t="s">
        <v>194</v>
      </c>
      <c r="C309" s="12">
        <v>291548918.64999998</v>
      </c>
      <c r="D309" s="12">
        <v>291548918.64999998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</row>
    <row r="310" spans="1:9" x14ac:dyDescent="0.25">
      <c r="A310">
        <v>7015</v>
      </c>
      <c r="B310" t="s">
        <v>81</v>
      </c>
      <c r="C310" s="12">
        <v>140550</v>
      </c>
      <c r="D310" s="12">
        <v>140550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</row>
    <row r="311" spans="1:9" x14ac:dyDescent="0.25">
      <c r="A311" t="s">
        <v>82</v>
      </c>
      <c r="B311" t="s">
        <v>195</v>
      </c>
      <c r="C311" s="12">
        <v>140550</v>
      </c>
      <c r="D311" s="12">
        <v>140550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</row>
    <row r="312" spans="1:9" x14ac:dyDescent="0.25">
      <c r="A312">
        <v>7020</v>
      </c>
      <c r="B312" t="s">
        <v>81</v>
      </c>
      <c r="C312" s="12">
        <v>3423614.95</v>
      </c>
      <c r="D312" s="12">
        <v>3423614.95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</row>
    <row r="313" spans="1:9" x14ac:dyDescent="0.25">
      <c r="A313">
        <v>7021</v>
      </c>
      <c r="B313" t="s">
        <v>81</v>
      </c>
      <c r="C313" s="12">
        <v>35719353.780000001</v>
      </c>
      <c r="D313" s="12">
        <v>35719353.780000001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</row>
    <row r="314" spans="1:9" x14ac:dyDescent="0.25">
      <c r="A314" t="s">
        <v>82</v>
      </c>
      <c r="B314" t="s">
        <v>196</v>
      </c>
      <c r="C314" s="12">
        <v>39142968.729999997</v>
      </c>
      <c r="D314" s="12">
        <v>39142968.729999997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</row>
    <row r="315" spans="1:9" x14ac:dyDescent="0.25">
      <c r="A315">
        <v>7040</v>
      </c>
      <c r="B315" t="s">
        <v>81</v>
      </c>
      <c r="C315" s="12">
        <v>1520946.62</v>
      </c>
      <c r="D315" s="12">
        <v>1520946.62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</row>
    <row r="316" spans="1:9" x14ac:dyDescent="0.25">
      <c r="A316">
        <v>7041</v>
      </c>
      <c r="B316" t="s">
        <v>81</v>
      </c>
      <c r="C316" s="12">
        <v>58563022.600000001</v>
      </c>
      <c r="D316" s="12">
        <v>58563022.600000001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</row>
    <row r="317" spans="1:9" x14ac:dyDescent="0.25">
      <c r="A317" t="s">
        <v>82</v>
      </c>
      <c r="B317" t="s">
        <v>197</v>
      </c>
      <c r="C317" s="12">
        <v>60083969.219999999</v>
      </c>
      <c r="D317" s="12">
        <v>60083969.219999999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</row>
    <row r="318" spans="1:9" x14ac:dyDescent="0.25">
      <c r="A318">
        <v>7070</v>
      </c>
      <c r="B318" t="s">
        <v>81</v>
      </c>
      <c r="C318" s="12">
        <v>1306093.68</v>
      </c>
      <c r="D318" s="12">
        <v>1306093.68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</row>
    <row r="319" spans="1:9" x14ac:dyDescent="0.25">
      <c r="A319">
        <v>7071</v>
      </c>
      <c r="B319" t="s">
        <v>81</v>
      </c>
      <c r="C319" s="12">
        <v>294953.81</v>
      </c>
      <c r="D319" s="12">
        <v>294953.81</v>
      </c>
      <c r="E319" s="12">
        <v>0</v>
      </c>
      <c r="F319" s="12">
        <v>0</v>
      </c>
      <c r="G319" s="12">
        <v>0</v>
      </c>
      <c r="H319" s="12">
        <v>0</v>
      </c>
      <c r="I319" s="12">
        <v>0</v>
      </c>
    </row>
    <row r="320" spans="1:9" x14ac:dyDescent="0.25">
      <c r="A320" t="s">
        <v>82</v>
      </c>
      <c r="B320" t="s">
        <v>198</v>
      </c>
      <c r="C320" s="12">
        <v>1601047.49</v>
      </c>
      <c r="D320" s="12">
        <v>1601047.49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</row>
    <row r="321" spans="1:9" x14ac:dyDescent="0.25">
      <c r="A321" t="s">
        <v>82</v>
      </c>
      <c r="B321" t="s">
        <v>199</v>
      </c>
      <c r="C321" s="12">
        <v>100968535.44</v>
      </c>
      <c r="D321" s="12">
        <v>100968535.44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</row>
    <row r="322" spans="1:9" x14ac:dyDescent="0.25">
      <c r="A322">
        <v>7122</v>
      </c>
      <c r="B322" t="s">
        <v>81</v>
      </c>
      <c r="C322" s="12">
        <v>279083.34999999998</v>
      </c>
      <c r="D322" s="12">
        <v>279083.34999999998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</row>
    <row r="323" spans="1:9" x14ac:dyDescent="0.25">
      <c r="A323" t="s">
        <v>82</v>
      </c>
      <c r="B323" t="s">
        <v>200</v>
      </c>
      <c r="C323" s="12">
        <v>279083.34999999998</v>
      </c>
      <c r="D323" s="12">
        <v>279083.34999999998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</row>
    <row r="324" spans="1:9" x14ac:dyDescent="0.25">
      <c r="A324" t="s">
        <v>82</v>
      </c>
      <c r="B324" t="s">
        <v>201</v>
      </c>
      <c r="C324" s="12">
        <v>279083.34999999998</v>
      </c>
      <c r="D324" s="12">
        <v>279083.34999999998</v>
      </c>
      <c r="E324" s="12">
        <v>0</v>
      </c>
      <c r="F324" s="12">
        <v>0</v>
      </c>
      <c r="G324" s="12">
        <v>0</v>
      </c>
      <c r="H324" s="12">
        <v>0</v>
      </c>
      <c r="I324" s="12">
        <v>0</v>
      </c>
    </row>
    <row r="325" spans="1:9" x14ac:dyDescent="0.25">
      <c r="A325">
        <v>7300</v>
      </c>
      <c r="B325" t="s">
        <v>81</v>
      </c>
      <c r="C325" s="12">
        <v>281187.11</v>
      </c>
      <c r="D325" s="12">
        <v>281187.11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</row>
    <row r="326" spans="1:9" x14ac:dyDescent="0.25">
      <c r="A326">
        <v>7301</v>
      </c>
      <c r="B326" t="s">
        <v>81</v>
      </c>
      <c r="C326" s="12">
        <v>783327.69</v>
      </c>
      <c r="D326" s="12">
        <v>783327.69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</row>
    <row r="327" spans="1:9" x14ac:dyDescent="0.25">
      <c r="A327" t="s">
        <v>82</v>
      </c>
      <c r="B327" t="s">
        <v>202</v>
      </c>
      <c r="C327" s="12">
        <v>1064514.8</v>
      </c>
      <c r="D327" s="12">
        <v>1064514.8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</row>
    <row r="328" spans="1:9" x14ac:dyDescent="0.25">
      <c r="A328">
        <v>7391</v>
      </c>
      <c r="B328" t="s">
        <v>81</v>
      </c>
      <c r="C328" s="12">
        <v>3588618.62</v>
      </c>
      <c r="D328" s="12">
        <v>3588618.62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</row>
    <row r="329" spans="1:9" x14ac:dyDescent="0.25">
      <c r="A329">
        <v>7392</v>
      </c>
      <c r="B329" t="s">
        <v>81</v>
      </c>
      <c r="C329" s="12">
        <v>330000</v>
      </c>
      <c r="D329" s="12">
        <v>330000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</row>
    <row r="330" spans="1:9" x14ac:dyDescent="0.25">
      <c r="A330">
        <v>7395</v>
      </c>
      <c r="B330" t="s">
        <v>81</v>
      </c>
      <c r="C330" s="12">
        <v>65485550.840000004</v>
      </c>
      <c r="D330" s="12">
        <v>65485550.840000004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</row>
    <row r="331" spans="1:9" x14ac:dyDescent="0.25">
      <c r="A331">
        <v>7396</v>
      </c>
      <c r="B331" t="s">
        <v>81</v>
      </c>
      <c r="C331" s="12">
        <v>871446.9</v>
      </c>
      <c r="D331" s="12">
        <v>871446.9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</row>
    <row r="332" spans="1:9" x14ac:dyDescent="0.25">
      <c r="A332">
        <v>7397</v>
      </c>
      <c r="B332" t="s">
        <v>81</v>
      </c>
      <c r="C332" s="12">
        <v>5180.42</v>
      </c>
      <c r="D332" s="12">
        <v>5180.42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</row>
    <row r="333" spans="1:9" x14ac:dyDescent="0.25">
      <c r="A333">
        <v>7399</v>
      </c>
      <c r="B333" t="s">
        <v>81</v>
      </c>
      <c r="C333" s="12">
        <v>1931160.44</v>
      </c>
      <c r="D333" s="12">
        <v>1931160.44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</row>
    <row r="334" spans="1:9" x14ac:dyDescent="0.25">
      <c r="A334" t="s">
        <v>82</v>
      </c>
      <c r="B334" t="s">
        <v>203</v>
      </c>
      <c r="C334" s="12">
        <v>72211957.219999999</v>
      </c>
      <c r="D334" s="12">
        <v>72211957.219999999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</row>
    <row r="335" spans="1:9" x14ac:dyDescent="0.25">
      <c r="A335" t="s">
        <v>82</v>
      </c>
      <c r="B335" t="s">
        <v>204</v>
      </c>
      <c r="C335" s="12">
        <v>73276472.019999996</v>
      </c>
      <c r="D335" s="12">
        <v>73276472.019999996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</row>
    <row r="336" spans="1:9" x14ac:dyDescent="0.25">
      <c r="A336">
        <v>7400</v>
      </c>
      <c r="B336" t="s">
        <v>81</v>
      </c>
      <c r="C336" s="12">
        <v>38492040.850000001</v>
      </c>
      <c r="D336" s="12">
        <v>38492040.850000001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</row>
    <row r="337" spans="1:9" x14ac:dyDescent="0.25">
      <c r="A337">
        <v>7401</v>
      </c>
      <c r="B337" t="s">
        <v>81</v>
      </c>
      <c r="C337" s="12">
        <v>8295177.9800000004</v>
      </c>
      <c r="D337" s="12">
        <v>8295177.9800000004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</row>
    <row r="338" spans="1:9" x14ac:dyDescent="0.25">
      <c r="A338">
        <v>7403</v>
      </c>
      <c r="B338" t="s">
        <v>81</v>
      </c>
      <c r="C338" s="12">
        <v>638999.54</v>
      </c>
      <c r="D338" s="12">
        <v>638999.54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</row>
    <row r="339" spans="1:9" x14ac:dyDescent="0.25">
      <c r="A339">
        <v>7404</v>
      </c>
      <c r="B339" t="s">
        <v>81</v>
      </c>
      <c r="C339" s="12">
        <v>7275</v>
      </c>
      <c r="D339" s="12">
        <v>7275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</row>
    <row r="340" spans="1:9" x14ac:dyDescent="0.25">
      <c r="A340" t="s">
        <v>82</v>
      </c>
      <c r="B340" t="s">
        <v>205</v>
      </c>
      <c r="C340" s="12">
        <v>47433493.369999997</v>
      </c>
      <c r="D340" s="12">
        <v>47433493.369999997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</row>
    <row r="341" spans="1:9" x14ac:dyDescent="0.25">
      <c r="A341">
        <v>7411</v>
      </c>
      <c r="B341" t="s">
        <v>81</v>
      </c>
      <c r="C341" s="12">
        <v>17377.45</v>
      </c>
      <c r="D341" s="12">
        <v>17377.45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</row>
    <row r="342" spans="1:9" x14ac:dyDescent="0.25">
      <c r="A342">
        <v>7418</v>
      </c>
      <c r="B342" t="s">
        <v>81</v>
      </c>
      <c r="C342" s="12">
        <v>4112344.13</v>
      </c>
      <c r="D342" s="12">
        <v>4112344.13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</row>
    <row r="343" spans="1:9" x14ac:dyDescent="0.25">
      <c r="A343">
        <v>7419</v>
      </c>
      <c r="B343" t="s">
        <v>81</v>
      </c>
      <c r="C343" s="12">
        <v>90440.88</v>
      </c>
      <c r="D343" s="12">
        <v>90440.88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</row>
    <row r="344" spans="1:9" x14ac:dyDescent="0.25">
      <c r="A344" t="s">
        <v>82</v>
      </c>
      <c r="B344" t="s">
        <v>206</v>
      </c>
      <c r="C344" s="12">
        <v>4220162.46</v>
      </c>
      <c r="D344" s="12">
        <v>4220162.46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</row>
    <row r="345" spans="1:9" x14ac:dyDescent="0.25">
      <c r="A345">
        <v>7420</v>
      </c>
      <c r="B345" t="s">
        <v>81</v>
      </c>
      <c r="C345" s="12">
        <v>2565403.69</v>
      </c>
      <c r="D345" s="12">
        <v>2565403.69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</row>
    <row r="346" spans="1:9" x14ac:dyDescent="0.25">
      <c r="A346">
        <v>7421</v>
      </c>
      <c r="B346" t="s">
        <v>81</v>
      </c>
      <c r="C346" s="12">
        <v>2426215.3199999998</v>
      </c>
      <c r="D346" s="12">
        <v>2426215.3199999998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</row>
    <row r="347" spans="1:9" x14ac:dyDescent="0.25">
      <c r="A347">
        <v>7423</v>
      </c>
      <c r="B347" t="s">
        <v>81</v>
      </c>
      <c r="C347" s="12">
        <v>3943803.48</v>
      </c>
      <c r="D347" s="12">
        <v>3943803.48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</row>
    <row r="348" spans="1:9" x14ac:dyDescent="0.25">
      <c r="A348" t="s">
        <v>82</v>
      </c>
      <c r="B348" t="s">
        <v>207</v>
      </c>
      <c r="C348" s="12">
        <v>8935422.4900000002</v>
      </c>
      <c r="D348" s="12">
        <v>8935422.4900000002</v>
      </c>
      <c r="E348" s="12">
        <v>0</v>
      </c>
      <c r="F348" s="12">
        <v>0</v>
      </c>
      <c r="G348" s="12">
        <v>0</v>
      </c>
      <c r="H348" s="12">
        <v>0</v>
      </c>
      <c r="I348" s="12">
        <v>0</v>
      </c>
    </row>
    <row r="349" spans="1:9" x14ac:dyDescent="0.25">
      <c r="A349">
        <v>7430</v>
      </c>
      <c r="B349" t="s">
        <v>81</v>
      </c>
      <c r="C349" s="12">
        <v>2387655.42</v>
      </c>
      <c r="D349" s="12">
        <v>2387655.42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</row>
    <row r="350" spans="1:9" x14ac:dyDescent="0.25">
      <c r="A350">
        <v>7431</v>
      </c>
      <c r="B350" t="s">
        <v>81</v>
      </c>
      <c r="C350" s="12">
        <v>2057715.94</v>
      </c>
      <c r="D350" s="12">
        <v>2057715.94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</row>
    <row r="351" spans="1:9" x14ac:dyDescent="0.25">
      <c r="A351">
        <v>7432</v>
      </c>
      <c r="B351" t="s">
        <v>81</v>
      </c>
      <c r="C351" s="12">
        <v>1293302.9099999999</v>
      </c>
      <c r="D351" s="12">
        <v>1293302.9099999999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</row>
    <row r="352" spans="1:9" x14ac:dyDescent="0.25">
      <c r="A352">
        <v>7433</v>
      </c>
      <c r="B352" t="s">
        <v>81</v>
      </c>
      <c r="C352" s="12">
        <v>10152.799999999999</v>
      </c>
      <c r="D352" s="12">
        <v>10152.799999999999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</row>
    <row r="353" spans="1:9" x14ac:dyDescent="0.25">
      <c r="A353" t="s">
        <v>82</v>
      </c>
      <c r="B353" t="s">
        <v>208</v>
      </c>
      <c r="C353" s="12">
        <v>5748827.0700000003</v>
      </c>
      <c r="D353" s="12">
        <v>5748827.0700000003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</row>
    <row r="354" spans="1:9" x14ac:dyDescent="0.25">
      <c r="A354">
        <v>7450</v>
      </c>
      <c r="B354" t="s">
        <v>81</v>
      </c>
      <c r="C354" s="12">
        <v>949990.37</v>
      </c>
      <c r="D354" s="12">
        <v>949990.37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</row>
    <row r="355" spans="1:9" x14ac:dyDescent="0.25">
      <c r="A355">
        <v>7452</v>
      </c>
      <c r="B355" t="s">
        <v>81</v>
      </c>
      <c r="C355" s="12">
        <v>113184.79</v>
      </c>
      <c r="D355" s="12">
        <v>113184.79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</row>
    <row r="356" spans="1:9" x14ac:dyDescent="0.25">
      <c r="A356">
        <v>7454</v>
      </c>
      <c r="B356" t="s">
        <v>81</v>
      </c>
      <c r="C356" s="12">
        <v>89485.73</v>
      </c>
      <c r="D356" s="12">
        <v>89485.73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</row>
    <row r="357" spans="1:9" x14ac:dyDescent="0.25">
      <c r="A357">
        <v>7455</v>
      </c>
      <c r="B357" t="s">
        <v>81</v>
      </c>
      <c r="C357" s="12">
        <v>753602</v>
      </c>
      <c r="D357" s="12">
        <v>753602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</row>
    <row r="358" spans="1:9" x14ac:dyDescent="0.25">
      <c r="A358">
        <v>7457</v>
      </c>
      <c r="B358" t="s">
        <v>81</v>
      </c>
      <c r="C358" s="12">
        <v>248547.95</v>
      </c>
      <c r="D358" s="12">
        <v>248547.95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</row>
    <row r="359" spans="1:9" x14ac:dyDescent="0.25">
      <c r="A359" t="s">
        <v>82</v>
      </c>
      <c r="B359" t="s">
        <v>209</v>
      </c>
      <c r="C359" s="12">
        <v>2154810.84</v>
      </c>
      <c r="D359" s="12">
        <v>2154810.84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</row>
    <row r="360" spans="1:9" x14ac:dyDescent="0.25">
      <c r="A360">
        <v>7499</v>
      </c>
      <c r="B360" t="s">
        <v>81</v>
      </c>
      <c r="C360" s="12">
        <v>768244.55</v>
      </c>
      <c r="D360" s="12">
        <v>768244.55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</row>
    <row r="361" spans="1:9" x14ac:dyDescent="0.25">
      <c r="A361" t="s">
        <v>82</v>
      </c>
      <c r="B361" t="s">
        <v>210</v>
      </c>
      <c r="C361" s="12">
        <v>768244.55</v>
      </c>
      <c r="D361" s="12">
        <v>768244.55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</row>
    <row r="362" spans="1:9" x14ac:dyDescent="0.25">
      <c r="A362" t="s">
        <v>82</v>
      </c>
      <c r="B362" t="s">
        <v>211</v>
      </c>
      <c r="C362" s="12">
        <v>69260960.780000001</v>
      </c>
      <c r="D362" s="12">
        <v>69260960.780000001</v>
      </c>
      <c r="E362" s="12">
        <v>0</v>
      </c>
      <c r="F362" s="12">
        <v>0</v>
      </c>
      <c r="G362" s="12">
        <v>0</v>
      </c>
      <c r="H362" s="12">
        <v>0</v>
      </c>
      <c r="I362" s="12">
        <v>0</v>
      </c>
    </row>
    <row r="363" spans="1:9" x14ac:dyDescent="0.25">
      <c r="A363">
        <v>7500</v>
      </c>
      <c r="B363" t="s">
        <v>81</v>
      </c>
      <c r="C363" s="12">
        <v>3556828.57</v>
      </c>
      <c r="D363" s="12">
        <v>3556828.57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</row>
    <row r="364" spans="1:9" x14ac:dyDescent="0.25">
      <c r="A364">
        <v>7503</v>
      </c>
      <c r="B364" t="s">
        <v>81</v>
      </c>
      <c r="C364" s="12">
        <v>63325</v>
      </c>
      <c r="D364" s="12">
        <v>63325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</row>
    <row r="365" spans="1:9" x14ac:dyDescent="0.25">
      <c r="A365">
        <v>7509</v>
      </c>
      <c r="B365" t="s">
        <v>81</v>
      </c>
      <c r="C365" s="12">
        <v>45792.7</v>
      </c>
      <c r="D365" s="12">
        <v>45792.7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</row>
    <row r="366" spans="1:9" x14ac:dyDescent="0.25">
      <c r="A366" t="s">
        <v>82</v>
      </c>
      <c r="B366" t="s">
        <v>212</v>
      </c>
      <c r="C366" s="12">
        <v>3665946.27</v>
      </c>
      <c r="D366" s="12">
        <v>3665946.27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</row>
    <row r="367" spans="1:9" x14ac:dyDescent="0.25">
      <c r="A367" t="s">
        <v>82</v>
      </c>
      <c r="B367" t="s">
        <v>213</v>
      </c>
      <c r="C367" s="12">
        <v>3665946.27</v>
      </c>
      <c r="D367" s="12">
        <v>3665946.27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</row>
    <row r="368" spans="1:9" x14ac:dyDescent="0.25">
      <c r="A368">
        <v>7700</v>
      </c>
      <c r="B368" t="s">
        <v>81</v>
      </c>
      <c r="C368" s="12">
        <v>2551517.31</v>
      </c>
      <c r="D368" s="12">
        <v>2551517.31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</row>
    <row r="369" spans="1:9" x14ac:dyDescent="0.25">
      <c r="A369">
        <v>7701</v>
      </c>
      <c r="B369" t="s">
        <v>81</v>
      </c>
      <c r="C369" s="12">
        <v>23850914.640000001</v>
      </c>
      <c r="D369" s="12">
        <v>23850914.640000001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</row>
    <row r="370" spans="1:9" x14ac:dyDescent="0.25">
      <c r="A370">
        <v>7701</v>
      </c>
      <c r="B370" t="s">
        <v>89</v>
      </c>
      <c r="C370" s="12">
        <v>-5137846.4400000004</v>
      </c>
      <c r="D370" s="12">
        <v>-5137846.4400000004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</row>
    <row r="371" spans="1:9" x14ac:dyDescent="0.25">
      <c r="A371">
        <v>7702</v>
      </c>
      <c r="B371" t="s">
        <v>81</v>
      </c>
      <c r="C371" s="12">
        <v>14689926.550000001</v>
      </c>
      <c r="D371" s="12">
        <v>14689926.550000001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</row>
    <row r="372" spans="1:9" x14ac:dyDescent="0.25">
      <c r="A372">
        <v>7702</v>
      </c>
      <c r="B372" t="s">
        <v>89</v>
      </c>
      <c r="C372" s="12">
        <v>-32833672.530000001</v>
      </c>
      <c r="D372" s="12">
        <v>-32833672.530000001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</row>
    <row r="373" spans="1:9" x14ac:dyDescent="0.25">
      <c r="A373">
        <v>7705</v>
      </c>
      <c r="B373" t="s">
        <v>81</v>
      </c>
      <c r="C373" s="12">
        <v>562887.34</v>
      </c>
      <c r="D373" s="12">
        <v>562887.34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</row>
    <row r="374" spans="1:9" x14ac:dyDescent="0.25">
      <c r="A374">
        <v>7705</v>
      </c>
      <c r="B374" t="s">
        <v>89</v>
      </c>
      <c r="C374" s="12">
        <v>-3343.21</v>
      </c>
      <c r="D374" s="12">
        <v>-3343.21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</row>
    <row r="375" spans="1:9" x14ac:dyDescent="0.25">
      <c r="A375">
        <v>7706</v>
      </c>
      <c r="B375" t="s">
        <v>81</v>
      </c>
      <c r="C375" s="12">
        <v>1725761.22</v>
      </c>
      <c r="D375" s="12">
        <v>1725761.22</v>
      </c>
      <c r="E375" s="12">
        <v>0</v>
      </c>
      <c r="F375" s="12">
        <v>0</v>
      </c>
      <c r="G375" s="12">
        <v>0</v>
      </c>
      <c r="H375" s="12">
        <v>0</v>
      </c>
      <c r="I375" s="12">
        <v>0</v>
      </c>
    </row>
    <row r="376" spans="1:9" x14ac:dyDescent="0.25">
      <c r="A376">
        <v>7706</v>
      </c>
      <c r="B376" t="s">
        <v>89</v>
      </c>
      <c r="C376" s="12">
        <v>-1758524.07</v>
      </c>
      <c r="D376" s="12">
        <v>-1758524.07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</row>
    <row r="377" spans="1:9" x14ac:dyDescent="0.25">
      <c r="A377">
        <v>7707</v>
      </c>
      <c r="B377" t="s">
        <v>81</v>
      </c>
      <c r="C377" s="12">
        <v>917883.74</v>
      </c>
      <c r="D377" s="12">
        <v>917883.74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</row>
    <row r="378" spans="1:9" x14ac:dyDescent="0.25">
      <c r="A378" t="s">
        <v>82</v>
      </c>
      <c r="B378" t="s">
        <v>214</v>
      </c>
      <c r="C378" s="12">
        <v>4565504.55</v>
      </c>
      <c r="D378" s="12">
        <v>4565504.55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</row>
    <row r="379" spans="1:9" x14ac:dyDescent="0.25">
      <c r="A379" t="s">
        <v>82</v>
      </c>
      <c r="B379" t="s">
        <v>215</v>
      </c>
      <c r="C379" s="12">
        <v>4565504.55</v>
      </c>
      <c r="D379" s="12">
        <v>4565504.55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</row>
    <row r="380" spans="1:9" x14ac:dyDescent="0.25">
      <c r="A380">
        <v>7900</v>
      </c>
      <c r="B380" t="s">
        <v>81</v>
      </c>
      <c r="C380" s="12">
        <v>55218</v>
      </c>
      <c r="D380" s="12">
        <v>55218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</row>
    <row r="381" spans="1:9" x14ac:dyDescent="0.25">
      <c r="A381">
        <v>7900</v>
      </c>
      <c r="B381" t="s">
        <v>89</v>
      </c>
      <c r="C381" s="12">
        <v>-30876</v>
      </c>
      <c r="D381" s="12">
        <v>-30876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</row>
    <row r="382" spans="1:9" x14ac:dyDescent="0.25">
      <c r="A382" t="s">
        <v>82</v>
      </c>
      <c r="B382" t="s">
        <v>266</v>
      </c>
      <c r="C382" s="12">
        <v>24342</v>
      </c>
      <c r="D382" s="12">
        <v>24342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</row>
    <row r="383" spans="1:9" x14ac:dyDescent="0.25">
      <c r="A383" t="s">
        <v>82</v>
      </c>
      <c r="B383" t="s">
        <v>267</v>
      </c>
      <c r="C383" s="12">
        <v>24342</v>
      </c>
      <c r="D383" s="12">
        <v>24342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</row>
    <row r="384" spans="1:9" x14ac:dyDescent="0.25">
      <c r="A384" t="s">
        <v>216</v>
      </c>
      <c r="B384" t="s">
        <v>217</v>
      </c>
      <c r="C384" s="12">
        <v>252040844.41</v>
      </c>
      <c r="D384" s="12">
        <v>252040844.41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</row>
    <row r="385" spans="1:9" x14ac:dyDescent="0.25">
      <c r="A385" t="s">
        <v>218</v>
      </c>
      <c r="B385" t="s">
        <v>219</v>
      </c>
      <c r="C385" s="12">
        <v>39508074.240000002</v>
      </c>
      <c r="D385" s="12">
        <v>39508074.240000002</v>
      </c>
      <c r="E385" s="12">
        <v>0</v>
      </c>
      <c r="F385" s="12">
        <v>0</v>
      </c>
      <c r="G385" s="12">
        <v>0</v>
      </c>
      <c r="H385" s="12">
        <v>0</v>
      </c>
      <c r="I385" s="12">
        <v>0</v>
      </c>
    </row>
    <row r="386" spans="1:9" x14ac:dyDescent="0.25">
      <c r="A386">
        <v>9000</v>
      </c>
      <c r="B386" t="s">
        <v>81</v>
      </c>
      <c r="C386" s="12">
        <v>882448274.33000004</v>
      </c>
      <c r="D386" s="12">
        <v>863111859.10000002</v>
      </c>
      <c r="E386" s="12">
        <v>8863439.6199999992</v>
      </c>
      <c r="F386" s="12">
        <v>0</v>
      </c>
      <c r="G386" s="12">
        <v>10472975.609999999</v>
      </c>
      <c r="H386" s="12">
        <v>0</v>
      </c>
      <c r="I386" s="12">
        <v>0</v>
      </c>
    </row>
    <row r="387" spans="1:9" x14ac:dyDescent="0.25">
      <c r="A387" t="s">
        <v>82</v>
      </c>
      <c r="B387" t="s">
        <v>220</v>
      </c>
      <c r="C387" s="12">
        <v>882448274.33000004</v>
      </c>
      <c r="D387" s="12">
        <v>863111859.10000002</v>
      </c>
      <c r="E387" s="12">
        <v>8863439.6199999992</v>
      </c>
      <c r="F387" s="12">
        <v>0</v>
      </c>
      <c r="G387" s="12">
        <v>10472975.609999999</v>
      </c>
      <c r="H387" s="12">
        <v>0</v>
      </c>
      <c r="I387" s="12">
        <v>0</v>
      </c>
    </row>
    <row r="388" spans="1:9" x14ac:dyDescent="0.25">
      <c r="A388" t="s">
        <v>82</v>
      </c>
      <c r="B388" t="s">
        <v>221</v>
      </c>
      <c r="C388" s="12">
        <v>882448274.33000004</v>
      </c>
      <c r="D388" s="12">
        <v>863111859.10000002</v>
      </c>
      <c r="E388" s="12">
        <v>8863439.6199999992</v>
      </c>
      <c r="F388" s="12">
        <v>0</v>
      </c>
      <c r="G388" s="12">
        <v>10472975.609999999</v>
      </c>
      <c r="H388" s="12">
        <v>0</v>
      </c>
      <c r="I388" s="12">
        <v>0</v>
      </c>
    </row>
    <row r="389" spans="1:9" x14ac:dyDescent="0.25">
      <c r="A389">
        <v>9122</v>
      </c>
      <c r="B389" t="s">
        <v>81</v>
      </c>
      <c r="C389" s="12">
        <v>67884626.670000002</v>
      </c>
      <c r="D389" s="12">
        <v>0</v>
      </c>
      <c r="E389" s="12">
        <v>67884626.670000002</v>
      </c>
      <c r="F389" s="12">
        <v>0</v>
      </c>
      <c r="G389" s="12">
        <v>0</v>
      </c>
      <c r="H389" s="12">
        <v>0</v>
      </c>
      <c r="I389" s="12">
        <v>0</v>
      </c>
    </row>
    <row r="390" spans="1:9" x14ac:dyDescent="0.25">
      <c r="A390">
        <v>9129</v>
      </c>
      <c r="B390" t="s">
        <v>81</v>
      </c>
      <c r="C390" s="12">
        <v>458198215.87</v>
      </c>
      <c r="D390" s="12">
        <v>275668552</v>
      </c>
      <c r="E390" s="12">
        <v>182529663.87</v>
      </c>
      <c r="F390" s="12">
        <v>0</v>
      </c>
      <c r="G390" s="12">
        <v>0</v>
      </c>
      <c r="H390" s="12">
        <v>0</v>
      </c>
      <c r="I390" s="12">
        <v>0</v>
      </c>
    </row>
    <row r="391" spans="1:9" x14ac:dyDescent="0.25">
      <c r="A391" t="s">
        <v>82</v>
      </c>
      <c r="B391" t="s">
        <v>222</v>
      </c>
      <c r="C391" s="12">
        <v>526082842.54000002</v>
      </c>
      <c r="D391" s="12">
        <v>275668552</v>
      </c>
      <c r="E391" s="12">
        <v>250414290.53999999</v>
      </c>
      <c r="F391" s="12">
        <v>0</v>
      </c>
      <c r="G391" s="12">
        <v>0</v>
      </c>
      <c r="H391" s="12">
        <v>0</v>
      </c>
      <c r="I391" s="12">
        <v>0</v>
      </c>
    </row>
    <row r="392" spans="1:9" x14ac:dyDescent="0.25">
      <c r="A392" t="s">
        <v>82</v>
      </c>
      <c r="B392" t="s">
        <v>223</v>
      </c>
      <c r="C392" s="12">
        <v>526082842.54000002</v>
      </c>
      <c r="D392" s="12">
        <v>275668552</v>
      </c>
      <c r="E392" s="12">
        <v>250414290.53999999</v>
      </c>
      <c r="F392" s="12">
        <v>0</v>
      </c>
      <c r="G392" s="12">
        <v>0</v>
      </c>
      <c r="H392" s="12">
        <v>0</v>
      </c>
      <c r="I392" s="12">
        <v>0</v>
      </c>
    </row>
    <row r="393" spans="1:9" x14ac:dyDescent="0.25">
      <c r="A393">
        <v>9208</v>
      </c>
      <c r="B393" t="s">
        <v>81</v>
      </c>
      <c r="C393" s="12">
        <v>224800763.75</v>
      </c>
      <c r="D393" s="12">
        <v>147314364.30000001</v>
      </c>
      <c r="E393" s="12">
        <v>77486399.450000003</v>
      </c>
      <c r="F393" s="12">
        <v>0</v>
      </c>
      <c r="G393" s="12">
        <v>0</v>
      </c>
      <c r="H393" s="12">
        <v>0</v>
      </c>
      <c r="I393" s="12">
        <v>0</v>
      </c>
    </row>
    <row r="394" spans="1:9" x14ac:dyDescent="0.25">
      <c r="A394" t="s">
        <v>82</v>
      </c>
      <c r="B394" t="s">
        <v>224</v>
      </c>
      <c r="C394" s="12">
        <v>224800763.75</v>
      </c>
      <c r="D394" s="12">
        <v>147314364.30000001</v>
      </c>
      <c r="E394" s="12">
        <v>77486399.450000003</v>
      </c>
      <c r="F394" s="12">
        <v>0</v>
      </c>
      <c r="G394" s="12">
        <v>0</v>
      </c>
      <c r="H394" s="12">
        <v>0</v>
      </c>
      <c r="I394" s="12">
        <v>0</v>
      </c>
    </row>
    <row r="395" spans="1:9" x14ac:dyDescent="0.25">
      <c r="A395" t="s">
        <v>82</v>
      </c>
      <c r="B395" t="s">
        <v>225</v>
      </c>
      <c r="C395" s="12">
        <v>224800763.75</v>
      </c>
      <c r="D395" s="12">
        <v>147314364.30000001</v>
      </c>
      <c r="E395" s="12">
        <v>77486399.450000003</v>
      </c>
      <c r="F395" s="12">
        <v>0</v>
      </c>
      <c r="G395" s="12">
        <v>0</v>
      </c>
      <c r="H395" s="12">
        <v>0</v>
      </c>
      <c r="I395" s="12">
        <v>0</v>
      </c>
    </row>
    <row r="396" spans="1:9" x14ac:dyDescent="0.25">
      <c r="A396">
        <v>9500</v>
      </c>
      <c r="B396" t="s">
        <v>81</v>
      </c>
      <c r="C396" s="12">
        <v>3374317709.0900002</v>
      </c>
      <c r="D396" s="12">
        <v>2138553059.9100001</v>
      </c>
      <c r="E396" s="12">
        <v>1235764649.1800001</v>
      </c>
      <c r="F396" s="12">
        <v>0</v>
      </c>
      <c r="G396" s="12">
        <v>0</v>
      </c>
      <c r="H396" s="12">
        <v>0</v>
      </c>
      <c r="I396" s="12">
        <v>0</v>
      </c>
    </row>
    <row r="397" spans="1:9" x14ac:dyDescent="0.25">
      <c r="A397" t="s">
        <v>82</v>
      </c>
      <c r="B397" t="s">
        <v>226</v>
      </c>
      <c r="C397" s="12">
        <v>3374317709.0900002</v>
      </c>
      <c r="D397" s="12">
        <v>2138553059.9100001</v>
      </c>
      <c r="E397" s="12">
        <v>1235764649.1800001</v>
      </c>
      <c r="F397" s="12">
        <v>0</v>
      </c>
      <c r="G397" s="12">
        <v>0</v>
      </c>
      <c r="H397" s="12">
        <v>0</v>
      </c>
      <c r="I397" s="12">
        <v>0</v>
      </c>
    </row>
    <row r="398" spans="1:9" x14ac:dyDescent="0.25">
      <c r="A398">
        <v>9520</v>
      </c>
      <c r="B398" t="s">
        <v>81</v>
      </c>
      <c r="C398" s="12">
        <v>605739757.64999998</v>
      </c>
      <c r="D398" s="12">
        <v>605739757.64999998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</row>
    <row r="399" spans="1:9" x14ac:dyDescent="0.25">
      <c r="A399">
        <v>9521</v>
      </c>
      <c r="B399" t="s">
        <v>81</v>
      </c>
      <c r="C399" s="12">
        <v>121012163.34999999</v>
      </c>
      <c r="D399" s="12">
        <v>121012163.34999999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</row>
    <row r="400" spans="1:9" x14ac:dyDescent="0.25">
      <c r="A400">
        <v>9523</v>
      </c>
      <c r="B400" t="s">
        <v>81</v>
      </c>
      <c r="C400" s="12">
        <v>1413156851.9300001</v>
      </c>
      <c r="D400" s="12">
        <v>1413156851.9300001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</row>
    <row r="401" spans="1:9" x14ac:dyDescent="0.25">
      <c r="A401" t="s">
        <v>82</v>
      </c>
      <c r="B401" t="s">
        <v>227</v>
      </c>
      <c r="C401" s="12">
        <v>2139908772.9300001</v>
      </c>
      <c r="D401" s="12">
        <v>2139908772.9300001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</row>
    <row r="402" spans="1:9" x14ac:dyDescent="0.25">
      <c r="A402" t="s">
        <v>82</v>
      </c>
      <c r="B402" t="s">
        <v>228</v>
      </c>
      <c r="C402" s="12">
        <v>5514226482.0200005</v>
      </c>
      <c r="D402" s="12">
        <v>4278461832.8400002</v>
      </c>
      <c r="E402" s="12">
        <v>1235764649.1800001</v>
      </c>
      <c r="F402" s="12">
        <v>0</v>
      </c>
      <c r="G402" s="12">
        <v>0</v>
      </c>
      <c r="H402" s="12">
        <v>0</v>
      </c>
      <c r="I402" s="12">
        <v>0</v>
      </c>
    </row>
    <row r="403" spans="1:9" x14ac:dyDescent="0.25">
      <c r="A403">
        <v>9610</v>
      </c>
      <c r="B403" t="s">
        <v>81</v>
      </c>
      <c r="C403" s="12">
        <v>650.08000000000004</v>
      </c>
      <c r="D403" s="12">
        <v>4</v>
      </c>
      <c r="E403" s="12">
        <v>646.08000000000004</v>
      </c>
      <c r="F403" s="12">
        <v>0</v>
      </c>
      <c r="G403" s="12">
        <v>0</v>
      </c>
      <c r="H403" s="12">
        <v>0</v>
      </c>
      <c r="I403" s="12">
        <v>0</v>
      </c>
    </row>
    <row r="404" spans="1:9" x14ac:dyDescent="0.25">
      <c r="A404">
        <v>9611</v>
      </c>
      <c r="B404" t="s">
        <v>81</v>
      </c>
      <c r="C404" s="12">
        <v>32372851.48</v>
      </c>
      <c r="D404" s="12">
        <v>30124202.879999999</v>
      </c>
      <c r="E404" s="12">
        <v>2248648.6</v>
      </c>
      <c r="F404" s="12">
        <v>0</v>
      </c>
      <c r="G404" s="12">
        <v>0</v>
      </c>
      <c r="H404" s="12">
        <v>0</v>
      </c>
      <c r="I404" s="12">
        <v>0</v>
      </c>
    </row>
    <row r="405" spans="1:9" x14ac:dyDescent="0.25">
      <c r="A405">
        <v>9618</v>
      </c>
      <c r="B405" t="s">
        <v>81</v>
      </c>
      <c r="C405" s="12">
        <v>242872.5</v>
      </c>
      <c r="D405" s="12">
        <v>242872.5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</row>
    <row r="406" spans="1:9" x14ac:dyDescent="0.25">
      <c r="A406" t="s">
        <v>82</v>
      </c>
      <c r="B406" t="s">
        <v>229</v>
      </c>
      <c r="C406" s="12">
        <v>32616374.059999999</v>
      </c>
      <c r="D406" s="12">
        <v>30367079.379999999</v>
      </c>
      <c r="E406" s="12">
        <v>2249294.6800000002</v>
      </c>
      <c r="F406" s="12">
        <v>0</v>
      </c>
      <c r="G406" s="12">
        <v>0</v>
      </c>
      <c r="H406" s="12">
        <v>0</v>
      </c>
      <c r="I406" s="12">
        <v>0</v>
      </c>
    </row>
    <row r="407" spans="1:9" x14ac:dyDescent="0.25">
      <c r="A407" t="s">
        <v>82</v>
      </c>
      <c r="B407" t="s">
        <v>230</v>
      </c>
      <c r="C407" s="12">
        <v>32616374.059999999</v>
      </c>
      <c r="D407" s="12">
        <v>30367079.379999999</v>
      </c>
      <c r="E407" s="12">
        <v>2249294.6800000002</v>
      </c>
      <c r="F407" s="12">
        <v>0</v>
      </c>
      <c r="G407" s="12">
        <v>0</v>
      </c>
      <c r="H407" s="12">
        <v>0</v>
      </c>
      <c r="I407" s="12">
        <v>0</v>
      </c>
    </row>
    <row r="408" spans="1:9" x14ac:dyDescent="0.25">
      <c r="A408">
        <v>9781</v>
      </c>
      <c r="B408" t="s">
        <v>81</v>
      </c>
      <c r="C408" s="12">
        <v>298002.45</v>
      </c>
      <c r="D408" s="12">
        <v>298002.45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</row>
    <row r="409" spans="1:9" x14ac:dyDescent="0.25">
      <c r="A409">
        <v>9782</v>
      </c>
      <c r="B409" t="s">
        <v>81</v>
      </c>
      <c r="C409" s="12">
        <v>165417820.33000001</v>
      </c>
      <c r="D409" s="12">
        <v>165417820.33000001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</row>
    <row r="410" spans="1:9" x14ac:dyDescent="0.25">
      <c r="A410" t="s">
        <v>82</v>
      </c>
      <c r="B410" t="s">
        <v>231</v>
      </c>
      <c r="C410" s="12">
        <v>165715822.78</v>
      </c>
      <c r="D410" s="12">
        <v>165715822.78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</row>
    <row r="411" spans="1:9" x14ac:dyDescent="0.25">
      <c r="A411" t="s">
        <v>82</v>
      </c>
      <c r="B411" t="s">
        <v>232</v>
      </c>
      <c r="C411" s="12">
        <v>165715822.78</v>
      </c>
      <c r="D411" s="12">
        <v>165715822.78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</row>
    <row r="412" spans="1:9" x14ac:dyDescent="0.25">
      <c r="A412">
        <v>9809</v>
      </c>
      <c r="B412" t="s">
        <v>81</v>
      </c>
      <c r="C412" s="12">
        <v>740</v>
      </c>
      <c r="D412" s="12">
        <v>740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</row>
    <row r="413" spans="1:9" x14ac:dyDescent="0.25">
      <c r="A413" t="s">
        <v>82</v>
      </c>
      <c r="B413" t="s">
        <v>233</v>
      </c>
      <c r="C413" s="12">
        <v>740</v>
      </c>
      <c r="D413" s="12">
        <v>740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</row>
    <row r="414" spans="1:9" x14ac:dyDescent="0.25">
      <c r="A414">
        <v>9810</v>
      </c>
      <c r="B414" t="s">
        <v>81</v>
      </c>
      <c r="C414" s="12">
        <v>2504181</v>
      </c>
      <c r="D414" s="12">
        <v>2504181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</row>
    <row r="415" spans="1:9" x14ac:dyDescent="0.25">
      <c r="A415">
        <v>9811</v>
      </c>
      <c r="B415" t="s">
        <v>81</v>
      </c>
      <c r="C415" s="12">
        <v>500000000</v>
      </c>
      <c r="D415" s="12">
        <v>500000000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</row>
    <row r="416" spans="1:9" x14ac:dyDescent="0.25">
      <c r="A416">
        <v>9812</v>
      </c>
      <c r="B416" t="s">
        <v>81</v>
      </c>
      <c r="C416" s="12">
        <v>678</v>
      </c>
      <c r="D416" s="12">
        <v>678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</row>
    <row r="417" spans="1:9" x14ac:dyDescent="0.25">
      <c r="A417">
        <v>9819</v>
      </c>
      <c r="B417" t="s">
        <v>81</v>
      </c>
      <c r="C417" s="12">
        <v>20830</v>
      </c>
      <c r="D417" s="12">
        <v>20830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</row>
    <row r="418" spans="1:9" x14ac:dyDescent="0.25">
      <c r="A418" t="s">
        <v>82</v>
      </c>
      <c r="B418" t="s">
        <v>234</v>
      </c>
      <c r="C418" s="12">
        <v>502525689</v>
      </c>
      <c r="D418" s="12">
        <v>502525689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</row>
    <row r="419" spans="1:9" x14ac:dyDescent="0.25">
      <c r="A419">
        <v>9820</v>
      </c>
      <c r="B419" t="s">
        <v>81</v>
      </c>
      <c r="C419" s="12">
        <v>9683</v>
      </c>
      <c r="D419" s="12">
        <v>9683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</row>
    <row r="420" spans="1:9" x14ac:dyDescent="0.25">
      <c r="A420">
        <v>9821</v>
      </c>
      <c r="B420" t="s">
        <v>81</v>
      </c>
      <c r="C420" s="12">
        <v>11143</v>
      </c>
      <c r="D420" s="12">
        <v>11143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</row>
    <row r="421" spans="1:9" x14ac:dyDescent="0.25">
      <c r="A421" t="s">
        <v>82</v>
      </c>
      <c r="B421" t="s">
        <v>235</v>
      </c>
      <c r="C421" s="12">
        <v>20826</v>
      </c>
      <c r="D421" s="12">
        <v>20826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</row>
    <row r="422" spans="1:9" x14ac:dyDescent="0.25">
      <c r="A422">
        <v>9890</v>
      </c>
      <c r="B422" t="s">
        <v>81</v>
      </c>
      <c r="C422" s="12">
        <v>15</v>
      </c>
      <c r="D422" s="12">
        <v>15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</row>
    <row r="423" spans="1:9" x14ac:dyDescent="0.25">
      <c r="A423">
        <v>9891</v>
      </c>
      <c r="B423" t="s">
        <v>81</v>
      </c>
      <c r="C423" s="12">
        <v>30</v>
      </c>
      <c r="D423" s="12">
        <v>30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</row>
    <row r="424" spans="1:9" x14ac:dyDescent="0.25">
      <c r="A424">
        <v>9892</v>
      </c>
      <c r="B424" t="s">
        <v>81</v>
      </c>
      <c r="C424" s="12">
        <v>14942</v>
      </c>
      <c r="D424" s="12">
        <v>14942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</row>
    <row r="425" spans="1:9" x14ac:dyDescent="0.25">
      <c r="A425">
        <v>9893</v>
      </c>
      <c r="B425" t="s">
        <v>81</v>
      </c>
      <c r="C425" s="12">
        <v>40</v>
      </c>
      <c r="D425" s="12">
        <v>40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</row>
    <row r="426" spans="1:9" x14ac:dyDescent="0.25">
      <c r="A426">
        <v>9898</v>
      </c>
      <c r="B426" t="s">
        <v>81</v>
      </c>
      <c r="C426" s="12">
        <v>49545</v>
      </c>
      <c r="D426" s="12">
        <v>49545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</row>
    <row r="427" spans="1:9" x14ac:dyDescent="0.25">
      <c r="A427">
        <v>9899</v>
      </c>
      <c r="B427" t="s">
        <v>81</v>
      </c>
      <c r="C427" s="12">
        <v>472</v>
      </c>
      <c r="D427" s="12">
        <v>472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</row>
    <row r="428" spans="1:9" x14ac:dyDescent="0.25">
      <c r="A428" t="s">
        <v>82</v>
      </c>
      <c r="B428" t="s">
        <v>236</v>
      </c>
      <c r="C428" s="12">
        <v>65044</v>
      </c>
      <c r="D428" s="12">
        <v>65044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</row>
    <row r="429" spans="1:9" x14ac:dyDescent="0.25">
      <c r="A429" t="s">
        <v>82</v>
      </c>
      <c r="B429" t="s">
        <v>237</v>
      </c>
      <c r="C429" s="12">
        <v>502612299</v>
      </c>
      <c r="D429" s="12">
        <v>502612299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</row>
    <row r="430" spans="1:9" x14ac:dyDescent="0.25">
      <c r="A430" t="s">
        <v>238</v>
      </c>
      <c r="B430" t="s">
        <v>239</v>
      </c>
      <c r="C430" s="12">
        <v>7848502858.4799995</v>
      </c>
      <c r="D430" s="12">
        <v>6263251809.3999996</v>
      </c>
      <c r="E430" s="12">
        <v>1574778073.47</v>
      </c>
      <c r="F430" s="12">
        <v>0</v>
      </c>
      <c r="G430" s="12">
        <v>10472975.609999999</v>
      </c>
      <c r="H430" s="12">
        <v>0</v>
      </c>
      <c r="I430" s="12">
        <v>0</v>
      </c>
    </row>
    <row r="431" spans="1:9" x14ac:dyDescent="0.25">
      <c r="A431">
        <v>9031</v>
      </c>
      <c r="B431" t="s">
        <v>89</v>
      </c>
      <c r="C431" s="12">
        <v>1126219329.6199999</v>
      </c>
      <c r="D431" s="12">
        <v>335182199.35000002</v>
      </c>
      <c r="E431" s="12">
        <v>791037130.26999998</v>
      </c>
      <c r="F431" s="12">
        <v>0</v>
      </c>
      <c r="G431" s="12">
        <v>0</v>
      </c>
      <c r="H431" s="12">
        <v>0</v>
      </c>
      <c r="I431" s="12">
        <v>0</v>
      </c>
    </row>
    <row r="432" spans="1:9" x14ac:dyDescent="0.25">
      <c r="A432">
        <v>9036</v>
      </c>
      <c r="B432" t="s">
        <v>89</v>
      </c>
      <c r="C432" s="12">
        <v>624521882.11000001</v>
      </c>
      <c r="D432" s="12">
        <v>596989950.78999996</v>
      </c>
      <c r="E432" s="12">
        <v>17726879.239999998</v>
      </c>
      <c r="F432" s="12">
        <v>0</v>
      </c>
      <c r="G432" s="12">
        <v>9805052.0800000001</v>
      </c>
      <c r="H432" s="12">
        <v>0</v>
      </c>
      <c r="I432" s="12">
        <v>0</v>
      </c>
    </row>
    <row r="433" spans="1:9" x14ac:dyDescent="0.25">
      <c r="A433" t="s">
        <v>82</v>
      </c>
      <c r="B433" t="s">
        <v>240</v>
      </c>
      <c r="C433" s="12">
        <v>1750741211.73</v>
      </c>
      <c r="D433" s="12">
        <v>932172150.13999999</v>
      </c>
      <c r="E433" s="12">
        <v>808764009.50999999</v>
      </c>
      <c r="F433" s="12">
        <v>0</v>
      </c>
      <c r="G433" s="12">
        <v>9805052.0800000001</v>
      </c>
      <c r="H433" s="12">
        <v>0</v>
      </c>
      <c r="I433" s="12">
        <v>0</v>
      </c>
    </row>
    <row r="434" spans="1:9" x14ac:dyDescent="0.25">
      <c r="A434" t="s">
        <v>82</v>
      </c>
      <c r="B434" t="s">
        <v>221</v>
      </c>
      <c r="C434" s="12">
        <v>1750741211.73</v>
      </c>
      <c r="D434" s="12">
        <v>932172150.13999999</v>
      </c>
      <c r="E434" s="12">
        <v>808764009.50999999</v>
      </c>
      <c r="F434" s="12">
        <v>0</v>
      </c>
      <c r="G434" s="12">
        <v>9805052.0800000001</v>
      </c>
      <c r="H434" s="12">
        <v>0</v>
      </c>
      <c r="I434" s="12">
        <v>0</v>
      </c>
    </row>
    <row r="435" spans="1:9" x14ac:dyDescent="0.25">
      <c r="A435">
        <v>9218</v>
      </c>
      <c r="B435" t="s">
        <v>89</v>
      </c>
      <c r="C435" s="12">
        <v>224800763.75</v>
      </c>
      <c r="D435" s="12">
        <v>50125335.649999999</v>
      </c>
      <c r="E435" s="12">
        <v>174675428.09999999</v>
      </c>
      <c r="F435" s="12">
        <v>0</v>
      </c>
      <c r="G435" s="12">
        <v>0</v>
      </c>
      <c r="H435" s="12">
        <v>0</v>
      </c>
      <c r="I435" s="12">
        <v>0</v>
      </c>
    </row>
    <row r="436" spans="1:9" x14ac:dyDescent="0.25">
      <c r="A436" t="s">
        <v>82</v>
      </c>
      <c r="B436" t="s">
        <v>241</v>
      </c>
      <c r="C436" s="12">
        <v>224800763.75</v>
      </c>
      <c r="D436" s="12">
        <v>50125335.649999999</v>
      </c>
      <c r="E436" s="12">
        <v>174675428.09999999</v>
      </c>
      <c r="F436" s="12">
        <v>0</v>
      </c>
      <c r="G436" s="12">
        <v>0</v>
      </c>
      <c r="H436" s="12">
        <v>0</v>
      </c>
      <c r="I436" s="12">
        <v>0</v>
      </c>
    </row>
    <row r="437" spans="1:9" x14ac:dyDescent="0.25">
      <c r="A437" t="s">
        <v>82</v>
      </c>
      <c r="B437" t="s">
        <v>225</v>
      </c>
      <c r="C437" s="12">
        <v>224800763.75</v>
      </c>
      <c r="D437" s="12">
        <v>50125335.649999999</v>
      </c>
      <c r="E437" s="12">
        <v>174675428.09999999</v>
      </c>
      <c r="F437" s="12">
        <v>0</v>
      </c>
      <c r="G437" s="12">
        <v>0</v>
      </c>
      <c r="H437" s="12">
        <v>0</v>
      </c>
      <c r="I437" s="12">
        <v>0</v>
      </c>
    </row>
    <row r="438" spans="1:9" x14ac:dyDescent="0.25">
      <c r="A438">
        <v>9790</v>
      </c>
      <c r="B438" t="s">
        <v>89</v>
      </c>
      <c r="C438" s="12">
        <v>165715822.78</v>
      </c>
      <c r="D438" s="12">
        <v>165223149.13</v>
      </c>
      <c r="E438" s="12">
        <v>0</v>
      </c>
      <c r="F438" s="12">
        <v>0</v>
      </c>
      <c r="G438" s="12">
        <v>492673.65</v>
      </c>
      <c r="H438" s="12">
        <v>0</v>
      </c>
      <c r="I438" s="12">
        <v>0</v>
      </c>
    </row>
    <row r="439" spans="1:9" x14ac:dyDescent="0.25">
      <c r="A439" t="s">
        <v>82</v>
      </c>
      <c r="B439" t="s">
        <v>242</v>
      </c>
      <c r="C439" s="12">
        <v>165715822.78</v>
      </c>
      <c r="D439" s="12">
        <v>165223149.13</v>
      </c>
      <c r="E439" s="12">
        <v>0</v>
      </c>
      <c r="F439" s="12">
        <v>0</v>
      </c>
      <c r="G439" s="12">
        <v>492673.65</v>
      </c>
      <c r="H439" s="12">
        <v>0</v>
      </c>
      <c r="I439" s="12">
        <v>0</v>
      </c>
    </row>
    <row r="440" spans="1:9" x14ac:dyDescent="0.25">
      <c r="A440" t="s">
        <v>82</v>
      </c>
      <c r="B440" t="s">
        <v>232</v>
      </c>
      <c r="C440" s="12">
        <v>165715822.78</v>
      </c>
      <c r="D440" s="12">
        <v>165223149.13</v>
      </c>
      <c r="E440" s="12">
        <v>0</v>
      </c>
      <c r="F440" s="12">
        <v>0</v>
      </c>
      <c r="G440" s="12">
        <v>492673.65</v>
      </c>
      <c r="H440" s="12">
        <v>0</v>
      </c>
      <c r="I440" s="12">
        <v>0</v>
      </c>
    </row>
    <row r="441" spans="1:9" x14ac:dyDescent="0.25">
      <c r="A441" t="s">
        <v>238</v>
      </c>
      <c r="B441" t="s">
        <v>243</v>
      </c>
      <c r="C441" s="12">
        <v>2141257798.26</v>
      </c>
      <c r="D441" s="12">
        <v>1147520634.9200001</v>
      </c>
      <c r="E441" s="12">
        <v>983439437.61000001</v>
      </c>
      <c r="F441" s="12">
        <v>0</v>
      </c>
      <c r="G441" s="12">
        <v>10297725.73</v>
      </c>
      <c r="H441" s="12">
        <v>0</v>
      </c>
      <c r="I441" s="12">
        <v>0</v>
      </c>
    </row>
    <row r="442" spans="1:9" x14ac:dyDescent="0.25">
      <c r="A442">
        <v>9900</v>
      </c>
      <c r="B442" t="s">
        <v>81</v>
      </c>
      <c r="C442" s="12">
        <v>534326123.63999999</v>
      </c>
      <c r="D442" s="12">
        <v>16564912.710000001</v>
      </c>
      <c r="E442" s="12">
        <v>517761210.93000001</v>
      </c>
      <c r="F442" s="12">
        <v>0</v>
      </c>
      <c r="G442" s="12">
        <v>0</v>
      </c>
      <c r="H442" s="12">
        <v>0</v>
      </c>
      <c r="I442" s="12">
        <v>0</v>
      </c>
    </row>
    <row r="443" spans="1:9" x14ac:dyDescent="0.25">
      <c r="A443" t="s">
        <v>82</v>
      </c>
      <c r="B443" t="s">
        <v>244</v>
      </c>
      <c r="C443" s="12">
        <v>534326123.63999999</v>
      </c>
      <c r="D443" s="12">
        <v>16564912.710000001</v>
      </c>
      <c r="E443" s="12">
        <v>517761210.93000001</v>
      </c>
      <c r="F443" s="12">
        <v>0</v>
      </c>
      <c r="G443" s="12">
        <v>0</v>
      </c>
      <c r="H443" s="12">
        <v>0</v>
      </c>
      <c r="I443" s="12">
        <v>0</v>
      </c>
    </row>
    <row r="444" spans="1:9" x14ac:dyDescent="0.25">
      <c r="A444">
        <v>9910</v>
      </c>
      <c r="B444" t="s">
        <v>81</v>
      </c>
      <c r="C444" s="12">
        <v>5633</v>
      </c>
      <c r="D444" s="12">
        <v>5633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</row>
    <row r="445" spans="1:9" x14ac:dyDescent="0.25">
      <c r="A445" t="s">
        <v>82</v>
      </c>
      <c r="B445" t="s">
        <v>245</v>
      </c>
      <c r="C445" s="12">
        <v>5633</v>
      </c>
      <c r="D445" s="12">
        <v>5633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</row>
    <row r="446" spans="1:9" x14ac:dyDescent="0.25">
      <c r="A446">
        <v>9920</v>
      </c>
      <c r="B446" t="s">
        <v>81</v>
      </c>
      <c r="C446" s="12">
        <v>1546907.4</v>
      </c>
      <c r="D446" s="12">
        <v>1546907.4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</row>
    <row r="447" spans="1:9" x14ac:dyDescent="0.25">
      <c r="A447" t="s">
        <v>82</v>
      </c>
      <c r="B447" t="s">
        <v>248</v>
      </c>
      <c r="C447" s="12">
        <v>1546907.4</v>
      </c>
      <c r="D447" s="12">
        <v>1546907.4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</row>
    <row r="448" spans="1:9" x14ac:dyDescent="0.25">
      <c r="A448" t="s">
        <v>82</v>
      </c>
      <c r="B448" t="s">
        <v>246</v>
      </c>
      <c r="C448" s="12">
        <v>535878664.04000002</v>
      </c>
      <c r="D448" s="12">
        <v>18117453.109999999</v>
      </c>
      <c r="E448" s="12">
        <v>517761210.93000001</v>
      </c>
      <c r="F448" s="12">
        <v>0</v>
      </c>
      <c r="G448" s="12">
        <v>0</v>
      </c>
      <c r="H448" s="12">
        <v>0</v>
      </c>
      <c r="I448" s="12">
        <v>0</v>
      </c>
    </row>
    <row r="449" spans="1:9" x14ac:dyDescent="0.25">
      <c r="A449" t="s">
        <v>238</v>
      </c>
      <c r="B449" t="s">
        <v>247</v>
      </c>
      <c r="C449" s="12">
        <v>535878664.04000002</v>
      </c>
      <c r="D449" s="12">
        <v>18117453.109999999</v>
      </c>
      <c r="E449" s="12">
        <v>517761210.93000001</v>
      </c>
      <c r="F449" s="12">
        <v>0</v>
      </c>
      <c r="G449" s="12">
        <v>0</v>
      </c>
      <c r="H449" s="12">
        <v>0</v>
      </c>
      <c r="I449" s="12">
        <v>0</v>
      </c>
    </row>
    <row r="450" spans="1:9" x14ac:dyDescent="0.25">
      <c r="A450">
        <v>9900</v>
      </c>
      <c r="B450" t="s">
        <v>89</v>
      </c>
      <c r="C450" s="12">
        <v>5707889418.1999998</v>
      </c>
      <c r="D450" s="12">
        <v>4600491958.6899996</v>
      </c>
      <c r="E450" s="12">
        <v>1107397459.51</v>
      </c>
      <c r="F450" s="12">
        <v>0</v>
      </c>
      <c r="G450" s="12">
        <v>0</v>
      </c>
      <c r="H450" s="12">
        <v>0</v>
      </c>
      <c r="I450" s="12">
        <v>0</v>
      </c>
    </row>
    <row r="451" spans="1:9" x14ac:dyDescent="0.25">
      <c r="A451" t="s">
        <v>82</v>
      </c>
      <c r="B451" t="s">
        <v>244</v>
      </c>
      <c r="C451" s="12">
        <v>5707889418.1999998</v>
      </c>
      <c r="D451" s="12">
        <v>4600491958.6899996</v>
      </c>
      <c r="E451" s="12">
        <v>1107397459.51</v>
      </c>
      <c r="F451" s="12">
        <v>0</v>
      </c>
      <c r="G451" s="12">
        <v>0</v>
      </c>
      <c r="H451" s="12">
        <v>0</v>
      </c>
      <c r="I451" s="12">
        <v>0</v>
      </c>
    </row>
    <row r="452" spans="1:9" x14ac:dyDescent="0.25">
      <c r="A452">
        <v>9910</v>
      </c>
      <c r="B452" t="s">
        <v>89</v>
      </c>
      <c r="C452" s="12">
        <v>535234306.06</v>
      </c>
      <c r="D452" s="12">
        <v>532985011.38</v>
      </c>
      <c r="E452" s="12">
        <v>2249294.6800000002</v>
      </c>
      <c r="F452" s="12">
        <v>0</v>
      </c>
      <c r="G452" s="12">
        <v>0</v>
      </c>
      <c r="H452" s="12">
        <v>0</v>
      </c>
      <c r="I452" s="12">
        <v>0</v>
      </c>
    </row>
    <row r="453" spans="1:9" x14ac:dyDescent="0.25">
      <c r="A453" t="s">
        <v>82</v>
      </c>
      <c r="B453" t="s">
        <v>245</v>
      </c>
      <c r="C453" s="12">
        <v>535234306.06</v>
      </c>
      <c r="D453" s="12">
        <v>532985011.38</v>
      </c>
      <c r="E453" s="12">
        <v>2249294.6800000002</v>
      </c>
      <c r="F453" s="12">
        <v>0</v>
      </c>
      <c r="G453" s="12">
        <v>0</v>
      </c>
      <c r="H453" s="12">
        <v>0</v>
      </c>
      <c r="I453" s="12">
        <v>0</v>
      </c>
    </row>
    <row r="454" spans="1:9" x14ac:dyDescent="0.25">
      <c r="A454" t="s">
        <v>82</v>
      </c>
      <c r="B454" t="s">
        <v>246</v>
      </c>
      <c r="C454" s="12">
        <v>6243123724.2600002</v>
      </c>
      <c r="D454" s="12">
        <v>5133476970.0699997</v>
      </c>
      <c r="E454" s="12">
        <v>1109646754.1900001</v>
      </c>
      <c r="F454" s="12">
        <v>0</v>
      </c>
      <c r="G454" s="12">
        <v>0</v>
      </c>
      <c r="H454" s="12">
        <v>0</v>
      </c>
      <c r="I454" s="12">
        <v>0</v>
      </c>
    </row>
    <row r="455" spans="1:9" x14ac:dyDescent="0.25">
      <c r="A455" t="s">
        <v>238</v>
      </c>
      <c r="B455" t="s">
        <v>249</v>
      </c>
      <c r="C455" s="12">
        <v>6243123724.2600002</v>
      </c>
      <c r="D455" s="12">
        <v>5133476970.0699997</v>
      </c>
      <c r="E455" s="12">
        <v>1109646754.1900001</v>
      </c>
      <c r="F455" s="12">
        <v>0</v>
      </c>
      <c r="G455" s="12">
        <v>0</v>
      </c>
      <c r="H455" s="12">
        <v>0</v>
      </c>
      <c r="I455" s="12">
        <v>0</v>
      </c>
    </row>
    <row r="456" spans="1:9" x14ac:dyDescent="0.25">
      <c r="A456" t="s">
        <v>238</v>
      </c>
      <c r="B456" t="s">
        <v>250</v>
      </c>
      <c r="C456" s="12">
        <v>8384381522.5200005</v>
      </c>
      <c r="D456" s="12">
        <v>6281369262.5100002</v>
      </c>
      <c r="E456" s="12">
        <v>2092539284.4000001</v>
      </c>
      <c r="F456" s="12">
        <v>0</v>
      </c>
      <c r="G456" s="12">
        <v>10472975.609999999</v>
      </c>
      <c r="H456" s="12">
        <v>0</v>
      </c>
      <c r="I456" s="12">
        <v>0</v>
      </c>
    </row>
    <row r="457" spans="1:9" x14ac:dyDescent="0.25">
      <c r="A457" t="s">
        <v>238</v>
      </c>
      <c r="B457" t="s">
        <v>251</v>
      </c>
      <c r="C457" s="12">
        <v>8384381522.5200005</v>
      </c>
      <c r="D457" s="12">
        <v>6280997604.9899998</v>
      </c>
      <c r="E457" s="12">
        <v>2093086191.8</v>
      </c>
      <c r="F457" s="12">
        <v>0</v>
      </c>
      <c r="G457" s="12">
        <v>10297725.73</v>
      </c>
      <c r="H457" s="12">
        <v>0</v>
      </c>
      <c r="I457" s="12">
        <v>0</v>
      </c>
    </row>
    <row r="458" spans="1:9" x14ac:dyDescent="0.25">
      <c r="I458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норм</vt:lpstr>
      <vt:lpstr>С5 010618</vt:lpstr>
      <vt:lpstr>баланс0106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Асауленко Тетяна Олександрівна</dc:creator>
  <cp:lastModifiedBy>Гнатко Вікторія Володимирівна</cp:lastModifiedBy>
  <cp:lastPrinted>2018-03-07T08:34:42Z</cp:lastPrinted>
  <dcterms:created xsi:type="dcterms:W3CDTF">2018-03-02T16:01:36Z</dcterms:created>
  <dcterms:modified xsi:type="dcterms:W3CDTF">2018-06-12T09:30:36Z</dcterms:modified>
</cp:coreProperties>
</file>